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kopert" sheetId="1" r:id="rId1"/>
    <sheet name="fluksi" sheetId="2" r:id="rId2"/>
    <sheet name="aktive" sheetId="3" r:id="rId3"/>
    <sheet name="pasive" sheetId="4" r:id="rId4"/>
    <sheet name="ardh&amp;shpenz" sheetId="5" r:id="rId5"/>
    <sheet name="Shen.Shpjeguese" sheetId="6" r:id="rId6"/>
    <sheet name="ndrysh.kap" sheetId="7" r:id="rId7"/>
    <sheet name="Amortizimi 2010" sheetId="8" r:id="rId8"/>
    <sheet name="Pasq.FDP" sheetId="9" r:id="rId9"/>
  </sheets>
  <definedNames/>
  <calcPr fullCalcOnLoad="1"/>
</workbook>
</file>

<file path=xl/sharedStrings.xml><?xml version="1.0" encoding="utf-8"?>
<sst xmlns="http://schemas.openxmlformats.org/spreadsheetml/2006/main" count="370" uniqueCount="334">
  <si>
    <t>AKTIVET</t>
  </si>
  <si>
    <t>AKTIVET AFATSHKURTRA</t>
  </si>
  <si>
    <t>Nr</t>
  </si>
  <si>
    <t>I</t>
  </si>
  <si>
    <t>II</t>
  </si>
  <si>
    <t>AKTIVET AFATGJATA</t>
  </si>
  <si>
    <t>TOTALI I AKTIVEVE</t>
  </si>
  <si>
    <t>Shenime</t>
  </si>
  <si>
    <t>Periudha raportuese</t>
  </si>
  <si>
    <t>Periudha paraardhese</t>
  </si>
  <si>
    <t xml:space="preserve">    -Banka</t>
  </si>
  <si>
    <t xml:space="preserve">    -Arka</t>
  </si>
  <si>
    <t xml:space="preserve">    -Kliente per mallra, produkte e sherbime</t>
  </si>
  <si>
    <t xml:space="preserve">    -Debitore, kreditore te tjere</t>
  </si>
  <si>
    <t xml:space="preserve">    -Tatim mbi fitimin</t>
  </si>
  <si>
    <t xml:space="preserve">    -Tvsh</t>
  </si>
  <si>
    <t xml:space="preserve">    -Te drejta e detyrime ndaj ortakeve</t>
  </si>
  <si>
    <t xml:space="preserve">    -Lendet e para</t>
  </si>
  <si>
    <t xml:space="preserve">    -Produkte te gatshme</t>
  </si>
  <si>
    <t xml:space="preserve">    -Mallra per rishitje</t>
  </si>
  <si>
    <t xml:space="preserve">    -Parapagesa per furnizime</t>
  </si>
  <si>
    <t xml:space="preserve">    -Prodhim ne proces</t>
  </si>
  <si>
    <t xml:space="preserve">    -Shpenzime te periudhave te ardhshme</t>
  </si>
  <si>
    <t xml:space="preserve">    -Toka</t>
  </si>
  <si>
    <t xml:space="preserve">    -Ndertesa</t>
  </si>
  <si>
    <t xml:space="preserve">    -Makineri dhe pajisje</t>
  </si>
  <si>
    <t xml:space="preserve">    -Aktive te tjera afatgjata materiale</t>
  </si>
  <si>
    <t>3  Aktivet biologjike afatgjata</t>
  </si>
  <si>
    <t>4  Aktive afatgjata jomateriale</t>
  </si>
  <si>
    <t>6  Aktive te tjera afatgjata</t>
  </si>
  <si>
    <t>1  Investimet financiare afatgjata</t>
  </si>
  <si>
    <t>2  Aktive afatgjata materiale</t>
  </si>
  <si>
    <t>1  Aktivet monetare</t>
  </si>
  <si>
    <t>2  Derivative dhe aktive te mbajtura per tregtim</t>
  </si>
  <si>
    <t>3  Aktive te tjera financiare afatshkurtra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</si>
  <si>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</si>
  <si>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</si>
  <si>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</si>
  <si>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</si>
  <si>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-Inventar i imet</t>
  </si>
  <si>
    <t>PASIVET DHE KAPITALI</t>
  </si>
  <si>
    <t>PASIVET AFATSHKURTRA</t>
  </si>
  <si>
    <t>1  Derivatet</t>
  </si>
  <si>
    <t>2  Huamarrjet</t>
  </si>
  <si>
    <t xml:space="preserve">    -Overdraftet</t>
  </si>
  <si>
    <t xml:space="preserve">    -Huamarrje afatshkurtra</t>
  </si>
  <si>
    <t>3  Huate dhe parapagimet</t>
  </si>
  <si>
    <t xml:space="preserve">    -Te pagueshme ndaj furnitoreve</t>
  </si>
  <si>
    <t xml:space="preserve">    -Te pagueshme ndaj punonjesve</t>
  </si>
  <si>
    <t xml:space="preserve">    -Detyrime per sigurime shoqerore</t>
  </si>
  <si>
    <t xml:space="preserve">    -Detyrime tatimore per TAP-in</t>
  </si>
  <si>
    <t xml:space="preserve">    -Detyrime tatimore per tatim fitimin</t>
  </si>
  <si>
    <t xml:space="preserve">    -Detyrime tatimore per Tvsh-ne</t>
  </si>
  <si>
    <t xml:space="preserve">    -Detyrime tatimore per tatimin ne burim</t>
  </si>
  <si>
    <t xml:space="preserve">    -Debitore dhe kreditore te tjere</t>
  </si>
  <si>
    <t>4  Grantet dhe te ardhurat e shtyra</t>
  </si>
  <si>
    <t>5  Provizionet afatshkurtra</t>
  </si>
  <si>
    <t>PASIVET AFATGJATA</t>
  </si>
  <si>
    <t>III</t>
  </si>
  <si>
    <t>KAPITALI</t>
  </si>
  <si>
    <t>1  Huate afatgjata</t>
  </si>
  <si>
    <t xml:space="preserve">    -Hua,bono dhe detyrime nga qeraja financiare</t>
  </si>
  <si>
    <t xml:space="preserve">    -Bono te konvertueshme</t>
  </si>
  <si>
    <t>2  Huamarrje te tjera afatgjata</t>
  </si>
  <si>
    <t>3  Grantet dhe te ardhurat e shtyra</t>
  </si>
  <si>
    <t>4  Provizionet afatgjata</t>
  </si>
  <si>
    <t>TOTALI I PASIVEVE (I+II)</t>
  </si>
  <si>
    <t>1  Aksionet e pakices</t>
  </si>
  <si>
    <t>2  Kapitali i aksionereve te shoq.meme(PF te kons.)</t>
  </si>
  <si>
    <t>3  Kapitali aksionar</t>
  </si>
  <si>
    <t>4  Primi i aksionit</t>
  </si>
  <si>
    <t>5  Njesite ose aksionet e thesarit (negative)</t>
  </si>
  <si>
    <t>6  Rezeravat statutore</t>
  </si>
  <si>
    <t>7  Rezervat ligjore</t>
  </si>
  <si>
    <t>8  Rezervat e tjera</t>
  </si>
  <si>
    <t>9  Fitimet e pashperndara</t>
  </si>
  <si>
    <t>10  Fitimi(humbja) e vitit financiar</t>
  </si>
  <si>
    <t>Pershkrimi i Elementeve</t>
  </si>
  <si>
    <t>(Bazuar ne Klasifikimin e Shpenzimeve sipas Natyres)</t>
  </si>
  <si>
    <t>Shitje neto</t>
  </si>
  <si>
    <t>Te ardhura te tjera nga veprimtaria e shfrytezimit</t>
  </si>
  <si>
    <t>Ndrysh.ne invent.prod.gatshme e prodhimit ne proces</t>
  </si>
  <si>
    <t>Materialet e konsumuara</t>
  </si>
  <si>
    <t>Kosto e punes</t>
  </si>
  <si>
    <t xml:space="preserve">    Pagat e personelit</t>
  </si>
  <si>
    <t xml:space="preserve">    Shpenzimet per sigurimet shoq.&amp;shendet.</t>
  </si>
  <si>
    <t>Amortizimet dhe zhvleresimet</t>
  </si>
  <si>
    <t>Shpenzime te tjera</t>
  </si>
  <si>
    <t>Totali i Shpenzimeve (shuma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</si>
  <si>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</si>
  <si>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</si>
  <si>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</si>
  <si>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>Te ardhurat dhe shpenzimet financiare</t>
  </si>
  <si>
    <t>12.1  Te ardh.&amp;shpenz. nga invest. te tjera financ.afatgjata</t>
  </si>
  <si>
    <t>12.2  Te ardhurat dhe shpenzimet nga interesat</t>
  </si>
  <si>
    <t>12.3  Fitimet (humbjet) nga kursi i kembimit</t>
  </si>
  <si>
    <t>12.4  Te ardhura dhe shpenzime te tjera financiare</t>
  </si>
  <si>
    <t>Fitimi (humbja) para tatimit (9+/-13)</t>
  </si>
  <si>
    <t>Totali i te Ardhurave dhe Shpenzimeve Financiare</t>
  </si>
  <si>
    <t>Shpenzimt e tatimit mbi fitimin</t>
  </si>
  <si>
    <t>Fitimi (humbja) neto e vitit financiar (14-15)</t>
  </si>
  <si>
    <t>Elementet e pasqyrave te konsoliduara</t>
  </si>
  <si>
    <t>Pasqyra e Fluksit Monetar - Metoda Direkte</t>
  </si>
  <si>
    <t>Fluksi monetar nga veprimtarite e shfrytezimit</t>
  </si>
  <si>
    <t>Fluksi monetar nga veprimtarite investuese</t>
  </si>
  <si>
    <t xml:space="preserve">    Mjetet monetare(MM) te arketuara nga klientet</t>
  </si>
  <si>
    <t xml:space="preserve">    MM te paguara ndaj furnitoreve dhe punonjesve</t>
  </si>
  <si>
    <t xml:space="preserve">    MM te ardhura nga veprimtarite </t>
  </si>
  <si>
    <t xml:space="preserve">    Intresi i paguar</t>
  </si>
  <si>
    <t xml:space="preserve">    Tatim mbi fitimin e paguar</t>
  </si>
  <si>
    <t xml:space="preserve">    MM neto nga veprimtaria e shfrytezimit</t>
  </si>
  <si>
    <t xml:space="preserve">    Blerja e aktiveve afatgjata materiale</t>
  </si>
  <si>
    <t xml:space="preserve">    Blerja e njesise se kontrolluar X minus parate e arketuara</t>
  </si>
  <si>
    <t xml:space="preserve">    Te ardhura nga shitja e pajisjeve</t>
  </si>
  <si>
    <t xml:space="preserve">    Dividentet e arketuar</t>
  </si>
  <si>
    <t xml:space="preserve">    Interesi i arketuar</t>
  </si>
  <si>
    <t xml:space="preserve">    MM neto te perdorura ne veprimtarite investuese</t>
  </si>
  <si>
    <t>Fluksi monetar nga aktivoitetet financiare</t>
  </si>
  <si>
    <t xml:space="preserve">    Te ardhura nga emetimi i kapitalit aksionar</t>
  </si>
  <si>
    <t xml:space="preserve">    Te ardhura nga huamarrje</t>
  </si>
  <si>
    <t xml:space="preserve">    Dividente te paguar</t>
  </si>
  <si>
    <t xml:space="preserve">    MM neto e perdorura ne veprimtarite financiare</t>
  </si>
  <si>
    <t>Rrija/renia neto e mjeteve financiare</t>
  </si>
  <si>
    <t>Mjetet monetare ne fillim te periudhes kontabel</t>
  </si>
  <si>
    <t>Mjetet monetare ne fund te periudhes kontabel</t>
  </si>
  <si>
    <t>Emertimi</t>
  </si>
  <si>
    <t>Primi aksionit</t>
  </si>
  <si>
    <t>Aksionet e thesarit</t>
  </si>
  <si>
    <t>Rezerva te konvertimit te monedh.te huaja</t>
  </si>
  <si>
    <t>TOTALI</t>
  </si>
  <si>
    <t xml:space="preserve">Kapitali akionar </t>
  </si>
  <si>
    <t>Rezervat  statutore dhe ligjore</t>
  </si>
  <si>
    <t>Kapitali akionar qe i perket aksioneve te shoqerise meme</t>
  </si>
  <si>
    <t>Fitimi i pa    shperndare</t>
  </si>
  <si>
    <t>Zoterimet e aksioneve             te pakices</t>
  </si>
  <si>
    <t>Efekti i ndryshimit te kurseve te kembimit gjate konsolidimit</t>
  </si>
  <si>
    <t>Totali i te ardh.&amp;shpenz. qe nuk jane njohur ne pasqyren e te ardh&amp;shpenz.</t>
  </si>
  <si>
    <t>Fitimi neto i vitit financiar</t>
  </si>
  <si>
    <t>Dividentet e paguar</t>
  </si>
  <si>
    <t>Transferime ne rezerven e detyrueshme statutore</t>
  </si>
  <si>
    <t>NIPT-i</t>
  </si>
  <si>
    <t>Adresa e selise</t>
  </si>
  <si>
    <t>Nr.i Regjitrit Tregtar</t>
  </si>
  <si>
    <t>Veprimtaria Kryesore</t>
  </si>
  <si>
    <t>Pasqyrat Financiare jane individuale</t>
  </si>
  <si>
    <t xml:space="preserve">Pasqyrat Financiare jane te shprehura ne </t>
  </si>
  <si>
    <t>Pasqyrat Financiare jane te rrumbullakosura ne</t>
  </si>
  <si>
    <t>Periudha Kontabel e Pasqyrave Financiare</t>
  </si>
  <si>
    <t>Data e mbylljes se Pasqyrave Financiare</t>
  </si>
  <si>
    <t xml:space="preserve">Nga </t>
  </si>
  <si>
    <t>Deri</t>
  </si>
  <si>
    <t>P A S Q Y R A T   F I N A N C I A R E</t>
  </si>
  <si>
    <t>dhe Ligjit nr.9228, date 29.04.2004 ´´Per Kontabilitetin dhe Pasqyrat Financiare´´)</t>
  </si>
  <si>
    <t xml:space="preserve">(Ne zbatim te Standartit Kombetar te Kontabilitetit nr.2 </t>
  </si>
  <si>
    <t>Data  e krijimit</t>
  </si>
  <si>
    <t xml:space="preserve">Emertimi dhe Forma ligjore     </t>
  </si>
  <si>
    <t>1 lek</t>
  </si>
  <si>
    <t>Leke</t>
  </si>
  <si>
    <t>5  Kapitali aksioner i papaguar</t>
  </si>
  <si>
    <t>TOTALI I PASIVEVE DHE KAPITALIT (I+II+III)</t>
  </si>
  <si>
    <t xml:space="preserve">    Shpenzime pritje ,percjellje</t>
  </si>
  <si>
    <t xml:space="preserve">    Shpenzime te panjohura(Gjoba ,demshperblime,etje.)</t>
  </si>
  <si>
    <t>Gjendja e arkes eshte perkatesisht :</t>
  </si>
  <si>
    <t xml:space="preserve"> </t>
  </si>
  <si>
    <t>NR</t>
  </si>
  <si>
    <t>MUAJI</t>
  </si>
  <si>
    <t>SHITJE</t>
  </si>
  <si>
    <t xml:space="preserve">                                                      BLERJE</t>
  </si>
  <si>
    <t xml:space="preserve">TVSH </t>
  </si>
  <si>
    <t xml:space="preserve">Shitjet e tatueshme </t>
  </si>
  <si>
    <t>Blerje nga Furnitore Vendas</t>
  </si>
  <si>
    <t>Importe</t>
  </si>
  <si>
    <t xml:space="preserve">Blerja e perjashtuara e me TVSH jo te zbritshme </t>
  </si>
  <si>
    <t>PER</t>
  </si>
  <si>
    <t>E</t>
  </si>
  <si>
    <t xml:space="preserve">Vlera e tatueshme </t>
  </si>
  <si>
    <t>Eksporte</t>
  </si>
  <si>
    <t>Shitje te perjashtuara</t>
  </si>
  <si>
    <t>Vlera e tatueshme</t>
  </si>
  <si>
    <t xml:space="preserve">Tvsh </t>
  </si>
  <si>
    <t>T'U PAGUAR</t>
  </si>
  <si>
    <t xml:space="preserve">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</si>
  <si>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</si>
  <si>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</si>
  <si>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</si>
  <si>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</si>
  <si>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</si>
  <si>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</si>
  <si>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</si>
  <si>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</si>
  <si>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</si>
  <si>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</si>
  <si>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</si>
  <si>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</si>
  <si>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Pasqyra e FDP dhe pagesa e tvsh-se</t>
  </si>
  <si>
    <t>Hartuesi i pasqyrave financiare</t>
  </si>
  <si>
    <t>Administratori</t>
  </si>
  <si>
    <t>Huate dhe parapagimet</t>
  </si>
  <si>
    <t>Te pagueshme ndaj furnitoreve</t>
  </si>
  <si>
    <t>Detyrime ndaj punonjesve</t>
  </si>
  <si>
    <t>Detyrime pe sigurimet shoqerore</t>
  </si>
  <si>
    <t>Detyrime tatim te ardhura (TAP)</t>
  </si>
  <si>
    <t>Rezervat ligjore te shoqerise</t>
  </si>
  <si>
    <t>Te ardhurat dhe shpenzimet e shoqerise jane mbajtur dhe pasqyrur ne perputhje me ligjin 9228,</t>
  </si>
  <si>
    <t>leke,bazuar ne klasifikimine shpenzimeve sipas natyres.</t>
  </si>
  <si>
    <t>Pasqyra e ndryshimeve te kapitalit te shoqerise paraqet nje tablo reale te levizjes se kapitaleve.</t>
  </si>
  <si>
    <t xml:space="preserve">Pasqyra e ndryshimit te flukseve te parase eshte nje nder pasqyrat qe paraqet me qart gjendjen e </t>
  </si>
  <si>
    <t>.</t>
  </si>
  <si>
    <t xml:space="preserve">    Pagesat e detyrimeve shpenzime financiare</t>
  </si>
  <si>
    <t>TPLANI SHPK</t>
  </si>
  <si>
    <t>31.10.2005</t>
  </si>
  <si>
    <t>Ndertim</t>
  </si>
  <si>
    <t>K 61521026 Q</t>
  </si>
  <si>
    <t>SHENIMET SHPJEGUESE TE PASQYRAVE FINANCIARE</t>
  </si>
  <si>
    <t xml:space="preserve">    -Instrumente te tjere borxhi</t>
  </si>
  <si>
    <t xml:space="preserve">    -Detyrime te tjera ndaj tatimeve</t>
  </si>
  <si>
    <t xml:space="preserve">    -Parpigimet te arketuara</t>
  </si>
  <si>
    <t xml:space="preserve">    Trajtime te pergjithshme</t>
  </si>
  <si>
    <t xml:space="preserve">    Qira dhe sigurime</t>
  </si>
  <si>
    <t xml:space="preserve">    Auditim dhe konsulence</t>
  </si>
  <si>
    <t xml:space="preserve">    Shpenzime post. E telekom</t>
  </si>
  <si>
    <t xml:space="preserve">    Taksa  doganore</t>
  </si>
  <si>
    <t xml:space="preserve">     Taksa te tjera</t>
  </si>
  <si>
    <t>dhe e paraqitur ne bilanc e rrumbullakosur ne 1 leke.</t>
  </si>
  <si>
    <t>Aktivet te tjera financiare afatshkurtra jane 40,746,784 leke.</t>
  </si>
  <si>
    <t>Borxhe te tjera 124,000 leke.</t>
  </si>
  <si>
    <t>Debitore dhe kreditore</t>
  </si>
  <si>
    <t>Kapitali aksionar i shoqerise Tplani</t>
  </si>
  <si>
    <t>Lindita DELIA</t>
  </si>
  <si>
    <t>Flamur BUCPAPAJ</t>
  </si>
  <si>
    <t>Rr.Punetoret e Rilndjes,Tirane.</t>
  </si>
  <si>
    <t>PASQYRA E FLUKSIT MONETAR - METODA DIREKTE E VITIT 2009</t>
  </si>
  <si>
    <t>Politakat kontabel te shoqerise.</t>
  </si>
  <si>
    <t>Mbajta e kontabilitetit te kompanise eshte ne perputhje me ligjin 9228date 29.04.2004,</t>
  </si>
  <si>
    <t>"Per kontabiitetin dhe Pasqyrat Financiare".</t>
  </si>
  <si>
    <t>Pasqyrat financiare jane pergatitur mbi bazene konceptit te materialitetit.</t>
  </si>
  <si>
    <t xml:space="preserve">Pasqyrat financiare jene te kuptueshme dhe jane paraqitur me bensnikeri ,jane te </t>
  </si>
  <si>
    <t>paanshme  dhe te krahasueshme.</t>
  </si>
  <si>
    <t>Bilanci</t>
  </si>
  <si>
    <t>Shoqeria eshte e rregjistruar ne rregjistrin tregtare me vendim te Gjykates se shkallese</t>
  </si>
  <si>
    <t xml:space="preserve">Shoqeria  TPLANI ,eshte shoqeri me Pergjegjesite te  Kufizuar  </t>
  </si>
  <si>
    <t>Emri i shoqerise eshte  TPLANI.</t>
  </si>
  <si>
    <t>se pare Tirane nr.34256,date 31.10.2005</t>
  </si>
  <si>
    <t>Arka ne $  nuk ka gjendje.</t>
  </si>
  <si>
    <t>Klientet kryesore jane institucionet shteterore ,detyrime plus vlera e garncise prej 5%.</t>
  </si>
  <si>
    <t>Detyrime te tjera tatimore</t>
  </si>
  <si>
    <t>date 29.04.2004 "Per kontabilitetin dhe pasqrat financiare" si dhe jane ne monedhen baze qe eshte</t>
  </si>
  <si>
    <t>Te ardhurat jane realizuar kryesisht nga shitja e sherbimeve ne ndertim,kryesisht keto investime publike.</t>
  </si>
  <si>
    <t>Shpenzimet  per blerjen e materialeve te para perbejne pjesen kryesore te shpenzimeve,pastaj vjen zeri i</t>
  </si>
  <si>
    <t>shpenzimeve per punonjesit,si paga ,udhetime dhe dieta,detyrime tatimore,etj.</t>
  </si>
  <si>
    <t xml:space="preserve">shoqerise ,si dhe levizjene likuiditeteve.Shoqeria ka pesuar nje renie  te likuiditetit,por shoqeria </t>
  </si>
  <si>
    <t>jone  prezanton nje ecuri te mire financiare .</t>
  </si>
  <si>
    <t xml:space="preserve">Shoqeria ka realizuar me sukses te gjitha kontrata e fituara nga fondet publike permes konkurimeve,gje e cila </t>
  </si>
  <si>
    <t xml:space="preserve">tregon se shoqeria "TPLANI"shpk eshte nje shoqeri me kapacitete te medha per te realizua objekte nga </t>
  </si>
  <si>
    <t>me te ndyshme,qofte nga veshtiresia ashtu dhe nga cilesia dhe shpejtesia.</t>
  </si>
  <si>
    <t>Shoqeria  TPLANI  SHPK</t>
  </si>
  <si>
    <t>Emetimi i kapitalit aksionar</t>
  </si>
  <si>
    <t>V I T I   2 0 10</t>
  </si>
  <si>
    <t>PASQYRAT  FINANCIARE TE VITIT USHTRIMOR 2010</t>
  </si>
  <si>
    <t>PASQYRA E TE ARDHURAVE DHE SHPENZIMEVE TE VITIT 2010</t>
  </si>
  <si>
    <t>PASQYRAT E NDRYSHIMEVE NE KAPITAL TE VITIT 2010</t>
  </si>
  <si>
    <t>Pozicioni me 31 Dhjetor 2009</t>
  </si>
  <si>
    <t>Pozicioni me 31 Dhjetor 2010</t>
  </si>
  <si>
    <t>Bilanci eshte mbyllur me date 31.12.2010</t>
  </si>
  <si>
    <t>TPLANI   SHPK</t>
  </si>
  <si>
    <t>Amortizimi i Aktiveve Afatgjata   2010</t>
  </si>
  <si>
    <t>Nr.</t>
  </si>
  <si>
    <t>Pershkrimi</t>
  </si>
  <si>
    <t>Sasia</t>
  </si>
  <si>
    <t>Cmimi</t>
  </si>
  <si>
    <t>Vlera</t>
  </si>
  <si>
    <t>Amortizimi i akumuluar</t>
  </si>
  <si>
    <t>Vlera e mbetur</t>
  </si>
  <si>
    <t>Norma e amortizimit</t>
  </si>
  <si>
    <t>Amortzimi i vitit 2010</t>
  </si>
  <si>
    <t>Ndertesa</t>
  </si>
  <si>
    <t>Totali</t>
  </si>
  <si>
    <t xml:space="preserve"> -   </t>
  </si>
  <si>
    <t>Makineri dhe pajisje</t>
  </si>
  <si>
    <t>Gjenerator</t>
  </si>
  <si>
    <t>Mjete transporti</t>
  </si>
  <si>
    <t xml:space="preserve">Administratori </t>
  </si>
  <si>
    <t>Tirane me,31.12.2010</t>
  </si>
  <si>
    <t>Depozite uji</t>
  </si>
  <si>
    <t>Kompresor</t>
  </si>
  <si>
    <t>Pompa</t>
  </si>
  <si>
    <t>Skelet Betoniere</t>
  </si>
  <si>
    <t>Motor betoniere</t>
  </si>
  <si>
    <t>Betoniere</t>
  </si>
  <si>
    <t>Kov vinci</t>
  </si>
  <si>
    <t>Puntela</t>
  </si>
  <si>
    <t>Flamur Bucpapaj</t>
  </si>
  <si>
    <t>Kamion Iveco-ford</t>
  </si>
  <si>
    <t>Kamion ,bore-pastruese</t>
  </si>
  <si>
    <t>Moblile zyre</t>
  </si>
  <si>
    <t>IV</t>
  </si>
  <si>
    <t xml:space="preserve">    -Depozite me afat</t>
  </si>
  <si>
    <t xml:space="preserve">    Kancelari</t>
  </si>
  <si>
    <t>01.01.2010</t>
  </si>
  <si>
    <t>31.12.2010</t>
  </si>
  <si>
    <t>02.03.2011</t>
  </si>
  <si>
    <t>Arka ne leke 142,314 leke,</t>
  </si>
  <si>
    <t xml:space="preserve">Arka ne euro ka 4,600 euro konvertuar me kursin  1euro=138.7 leke te B.SH </t>
  </si>
  <si>
    <t>Gjendja ne total eshte  780,656 leke .</t>
  </si>
  <si>
    <t>Kliente ,gjendje me 31.12.2010  7,221,059 leke.</t>
  </si>
  <si>
    <t>Debitore ,kreditore ne vlere 0 leke jane te drejta ndaj punonjesve per paga.</t>
  </si>
  <si>
    <t>Te drejta ndaj ortakut eshte 6,414,776 leke,vlere e mbartur qe kete vite eshte reduktuar.</t>
  </si>
  <si>
    <t>Gjendje e Magazines me 31.12.2010 eshte 16,137,720 leke</t>
  </si>
  <si>
    <t>Tatim mbi fitimin eshte 1,123,594 leke.</t>
  </si>
  <si>
    <t>Tvsh gjendje kreditore eshte 336,829 leke.</t>
  </si>
  <si>
    <t>Depozite me afat 3 dhe 6 mujore jane 5,568,800 leke.</t>
  </si>
  <si>
    <t>Aktivet afatgjata jane  5,051,507  leke.</t>
  </si>
  <si>
    <t>Makineri dhe pajisje   3,844,397 leke.</t>
  </si>
  <si>
    <t>Aktive te tjera materiale afatgjate jane ne vlere 1,207,110 leke.</t>
  </si>
  <si>
    <t>Huate dhe parapagimet qe jane detyrim per shoqerine me 31.12.2010 jane ne vlefte  22,129,395 leke</t>
  </si>
  <si>
    <t>Nga detyrimet ,pjesen prej 20,022,200 leke e perbejne detyrimet ndaj furnitoreve te shoqerise. .</t>
  </si>
  <si>
    <t>Zeri paga ze nje pjese te detyrimeve qe eshte 449,130  leke.</t>
  </si>
  <si>
    <t>Detyrimet per kontributet e sigurimeve shoqerore jane 137,010  leke.</t>
  </si>
  <si>
    <t>Detyrimet per TAP jane 46,730  leke.</t>
  </si>
  <si>
    <t>Detyrime tatimore per tatim ne burim jane 10,950 leke.</t>
  </si>
  <si>
    <t>Te tjera detyrime tatimore jane  135,023  leke.</t>
  </si>
  <si>
    <t>Debitore dhe kreditore perbejne nje vlere prej  1,328,352  leke.</t>
  </si>
  <si>
    <t>Detr.tatimore per tatim ne burim</t>
  </si>
  <si>
    <t>Kapitali eshte  22,490,652  leke.</t>
  </si>
  <si>
    <t>Kapitali aksionar nga 19,000,000 leke,qe ishte vitin e kaluar eshte bere 29.000.000 leke.</t>
  </si>
  <si>
    <t>Rezervat ligjore nga  169,460 leke,eshte bere 254,204  leke.</t>
  </si>
  <si>
    <t>Humbja e vitit eshte 6,763,552 leke.</t>
  </si>
  <si>
    <t>29,000,000 leke</t>
  </si>
  <si>
    <t>254,204  leke</t>
  </si>
  <si>
    <t>Humbjea e vitit financiare</t>
  </si>
  <si>
    <t>6,763,552  leke</t>
  </si>
  <si>
    <t xml:space="preserve">Kapitali aksionar ka ardhur  ne rritje ,gje te cilen e tregon me se mire pasqyra ,gjithashtu kemi rritje </t>
  </si>
  <si>
    <t>dhe te rezerves ligjore,e realizuar kjo permes kapitalizimit te fitimit te te viti financiare 2009.</t>
  </si>
  <si>
    <t>Gjendja  e  bankave  me  date   31.12.2010  eshte   1,861,106  leke 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</si>
</sst>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?_);_(@_)"/>
    <numFmt numFmtId="183" formatCode="_-* #,##0.0_L_e_k_-;\-* #,##0.0_L_e_k_-;_-* &quot;-&quot;??_L_e_k_-;_-@_-"/>
    <numFmt numFmtId="184" formatCode="_-* #,##0_L_e_k_-;\-* #,##0_L_e_k_-;_-* &quot;-&quot;??_L_e_k_-;_-@_-"/>
    <numFmt numFmtId="185" formatCode="0.0"/>
    <numFmt numFmtId="186" formatCode="_-* #,##0.0_-;\-* #,##0.0_-;_-* &quot;-&quot;?_-;_-@_-"/>
  </numFmts>
  <fonts count="67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8"/>
      <name val="Arial"/>
      <family val="0"/>
    </font>
    <font>
      <b/>
      <sz val="14"/>
      <name val="Book Antiqua"/>
      <family val="1"/>
    </font>
    <font>
      <sz val="14"/>
      <name val="Book Antiqua"/>
      <family val="1"/>
    </font>
    <font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4"/>
      <name val="Arial"/>
      <family val="0"/>
    </font>
    <font>
      <b/>
      <sz val="11"/>
      <name val="Arial"/>
      <family val="2"/>
    </font>
    <font>
      <sz val="10"/>
      <name val="Haettenschweiler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1"/>
      <name val="Book Antiqua"/>
      <family val="1"/>
    </font>
    <font>
      <b/>
      <sz val="12"/>
      <name val="Franklin Gothic Medium"/>
      <family val="2"/>
    </font>
    <font>
      <b/>
      <sz val="11"/>
      <name val="Franklin Gothic Medium"/>
      <family val="2"/>
    </font>
    <font>
      <b/>
      <sz val="22"/>
      <name val="Book Antiqua"/>
      <family val="1"/>
    </font>
    <font>
      <b/>
      <i/>
      <sz val="12"/>
      <name val="Monotype Corsiva"/>
      <family val="4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81" fontId="1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181" fontId="1" fillId="0" borderId="10" xfId="42" applyNumberFormat="1" applyFont="1" applyBorder="1" applyAlignment="1">
      <alignment horizontal="center"/>
    </xf>
    <xf numFmtId="180" fontId="1" fillId="0" borderId="10" xfId="42" applyNumberFormat="1" applyFont="1" applyBorder="1" applyAlignment="1">
      <alignment/>
    </xf>
    <xf numFmtId="181" fontId="2" fillId="0" borderId="10" xfId="42" applyNumberFormat="1" applyFont="1" applyBorder="1" applyAlignment="1">
      <alignment/>
    </xf>
    <xf numFmtId="180" fontId="2" fillId="0" borderId="10" xfId="42" applyNumberFormat="1" applyFont="1" applyBorder="1" applyAlignment="1">
      <alignment/>
    </xf>
    <xf numFmtId="0" fontId="0" fillId="0" borderId="0" xfId="0" applyAlignment="1">
      <alignment/>
    </xf>
    <xf numFmtId="9" fontId="0" fillId="0" borderId="0" xfId="58" applyFont="1" applyAlignment="1">
      <alignment/>
    </xf>
    <xf numFmtId="0" fontId="10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41" fontId="13" fillId="33" borderId="18" xfId="0" applyNumberFormat="1" applyFont="1" applyFill="1" applyBorder="1" applyAlignment="1">
      <alignment/>
    </xf>
    <xf numFmtId="41" fontId="13" fillId="33" borderId="19" xfId="0" applyNumberFormat="1" applyFont="1" applyFill="1" applyBorder="1" applyAlignment="1">
      <alignment/>
    </xf>
    <xf numFmtId="41" fontId="13" fillId="33" borderId="20" xfId="0" applyNumberFormat="1" applyFont="1" applyFill="1" applyBorder="1" applyAlignment="1">
      <alignment/>
    </xf>
    <xf numFmtId="41" fontId="13" fillId="33" borderId="21" xfId="0" applyNumberFormat="1" applyFont="1" applyFill="1" applyBorder="1" applyAlignment="1">
      <alignment/>
    </xf>
    <xf numFmtId="41" fontId="13" fillId="33" borderId="21" xfId="0" applyNumberFormat="1" applyFont="1" applyFill="1" applyBorder="1" applyAlignment="1">
      <alignment horizontal="center"/>
    </xf>
    <xf numFmtId="41" fontId="13" fillId="33" borderId="22" xfId="0" applyNumberFormat="1" applyFont="1" applyFill="1" applyBorder="1" applyAlignment="1">
      <alignment horizontal="center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41" fontId="13" fillId="33" borderId="25" xfId="0" applyNumberFormat="1" applyFont="1" applyFill="1" applyBorder="1" applyAlignment="1">
      <alignment horizontal="center"/>
    </xf>
    <xf numFmtId="41" fontId="13" fillId="33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41" fontId="13" fillId="33" borderId="10" xfId="0" applyNumberFormat="1" applyFont="1" applyFill="1" applyBorder="1" applyAlignment="1">
      <alignment horizontal="center" wrapText="1"/>
    </xf>
    <xf numFmtId="41" fontId="13" fillId="33" borderId="10" xfId="0" applyNumberFormat="1" applyFont="1" applyFill="1" applyBorder="1" applyAlignment="1">
      <alignment/>
    </xf>
    <xf numFmtId="41" fontId="13" fillId="33" borderId="10" xfId="0" applyNumberFormat="1" applyFont="1" applyFill="1" applyBorder="1" applyAlignment="1">
      <alignment textRotation="90" wrapText="1"/>
    </xf>
    <xf numFmtId="41" fontId="13" fillId="33" borderId="10" xfId="0" applyNumberFormat="1" applyFont="1" applyFill="1" applyBorder="1" applyAlignment="1">
      <alignment horizontal="center" textRotation="90" wrapText="1"/>
    </xf>
    <xf numFmtId="41" fontId="13" fillId="33" borderId="28" xfId="0" applyNumberFormat="1" applyFont="1" applyFill="1" applyBorder="1" applyAlignment="1">
      <alignment horizontal="center"/>
    </xf>
    <xf numFmtId="41" fontId="13" fillId="33" borderId="29" xfId="0" applyNumberFormat="1" applyFont="1" applyFill="1" applyBorder="1" applyAlignment="1">
      <alignment horizontal="center"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49" fontId="14" fillId="33" borderId="32" xfId="0" applyNumberFormat="1" applyFont="1" applyFill="1" applyBorder="1" applyAlignment="1">
      <alignment horizontal="center"/>
    </xf>
    <xf numFmtId="49" fontId="14" fillId="33" borderId="33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/>
    </xf>
    <xf numFmtId="41" fontId="15" fillId="34" borderId="34" xfId="0" applyNumberFormat="1" applyFont="1" applyFill="1" applyBorder="1" applyAlignment="1">
      <alignment/>
    </xf>
    <xf numFmtId="41" fontId="10" fillId="0" borderId="35" xfId="0" applyNumberFormat="1" applyFont="1" applyBorder="1" applyAlignment="1">
      <alignment/>
    </xf>
    <xf numFmtId="41" fontId="10" fillId="0" borderId="36" xfId="0" applyNumberFormat="1" applyFont="1" applyBorder="1" applyAlignment="1">
      <alignment/>
    </xf>
    <xf numFmtId="41" fontId="10" fillId="0" borderId="37" xfId="0" applyNumberFormat="1" applyFont="1" applyBorder="1" applyAlignment="1">
      <alignment/>
    </xf>
    <xf numFmtId="41" fontId="10" fillId="0" borderId="38" xfId="0" applyNumberFormat="1" applyFont="1" applyBorder="1" applyAlignment="1">
      <alignment/>
    </xf>
    <xf numFmtId="0" fontId="13" fillId="33" borderId="39" xfId="0" applyFont="1" applyFill="1" applyBorder="1" applyAlignment="1">
      <alignment/>
    </xf>
    <xf numFmtId="41" fontId="15" fillId="34" borderId="39" xfId="0" applyNumberFormat="1" applyFont="1" applyFill="1" applyBorder="1" applyAlignment="1">
      <alignment/>
    </xf>
    <xf numFmtId="41" fontId="10" fillId="0" borderId="40" xfId="0" applyNumberFormat="1" applyFont="1" applyBorder="1" applyAlignment="1">
      <alignment/>
    </xf>
    <xf numFmtId="41" fontId="10" fillId="0" borderId="41" xfId="0" applyNumberFormat="1" applyFont="1" applyBorder="1" applyAlignment="1">
      <alignment/>
    </xf>
    <xf numFmtId="0" fontId="10" fillId="33" borderId="39" xfId="0" applyFont="1" applyFill="1" applyBorder="1" applyAlignment="1">
      <alignment/>
    </xf>
    <xf numFmtId="41" fontId="10" fillId="0" borderId="37" xfId="0" applyNumberFormat="1" applyFont="1" applyFill="1" applyBorder="1" applyAlignment="1">
      <alignment/>
    </xf>
    <xf numFmtId="41" fontId="10" fillId="0" borderId="40" xfId="0" applyNumberFormat="1" applyFont="1" applyFill="1" applyBorder="1" applyAlignment="1">
      <alignment/>
    </xf>
    <xf numFmtId="0" fontId="16" fillId="33" borderId="42" xfId="0" applyFont="1" applyFill="1" applyBorder="1" applyAlignment="1">
      <alignment/>
    </xf>
    <xf numFmtId="0" fontId="13" fillId="0" borderId="42" xfId="0" applyFont="1" applyBorder="1" applyAlignment="1">
      <alignment/>
    </xf>
    <xf numFmtId="41" fontId="13" fillId="0" borderId="43" xfId="0" applyNumberFormat="1" applyFont="1" applyBorder="1" applyAlignment="1">
      <alignment/>
    </xf>
    <xf numFmtId="41" fontId="13" fillId="0" borderId="44" xfId="0" applyNumberFormat="1" applyFont="1" applyBorder="1" applyAlignment="1">
      <alignment/>
    </xf>
    <xf numFmtId="41" fontId="13" fillId="0" borderId="45" xfId="0" applyNumberFormat="1" applyFont="1" applyBorder="1" applyAlignment="1">
      <alignment/>
    </xf>
    <xf numFmtId="0" fontId="19" fillId="0" borderId="0" xfId="0" applyFont="1" applyAlignment="1">
      <alignment/>
    </xf>
    <xf numFmtId="3" fontId="20" fillId="0" borderId="46" xfId="55" applyNumberFormat="1" applyFont="1" applyBorder="1" applyAlignment="1">
      <alignment horizontal="right" vertical="top" wrapText="1"/>
      <protection/>
    </xf>
    <xf numFmtId="0" fontId="23" fillId="0" borderId="0" xfId="55" applyFont="1" applyAlignment="1">
      <alignment horizontal="right" vertical="top" wrapText="1"/>
      <protection/>
    </xf>
    <xf numFmtId="0" fontId="0" fillId="0" borderId="0" xfId="0" applyFont="1" applyAlignment="1">
      <alignment/>
    </xf>
    <xf numFmtId="3" fontId="24" fillId="0" borderId="0" xfId="55" applyNumberFormat="1" applyFont="1" applyBorder="1" applyAlignment="1">
      <alignment horizontal="right" wrapText="1"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0" xfId="42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181" fontId="2" fillId="0" borderId="10" xfId="42" applyNumberFormat="1" applyFont="1" applyBorder="1" applyAlignment="1">
      <alignment horizontal="center" vertical="justify"/>
    </xf>
    <xf numFmtId="181" fontId="2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center"/>
    </xf>
    <xf numFmtId="3" fontId="20" fillId="0" borderId="0" xfId="55" applyNumberFormat="1" applyFont="1" applyBorder="1" applyAlignment="1">
      <alignment horizontal="right" vertical="top" wrapText="1"/>
      <protection/>
    </xf>
    <xf numFmtId="3" fontId="22" fillId="0" borderId="50" xfId="55" applyNumberFormat="1" applyFont="1" applyBorder="1" applyAlignment="1">
      <alignment horizontal="right" vertical="top" wrapText="1"/>
      <protection/>
    </xf>
    <xf numFmtId="182" fontId="2" fillId="0" borderId="0" xfId="0" applyNumberFormat="1" applyFont="1" applyAlignment="1">
      <alignment/>
    </xf>
    <xf numFmtId="180" fontId="1" fillId="0" borderId="10" xfId="42" applyNumberFormat="1" applyFont="1" applyBorder="1" applyAlignment="1">
      <alignment horizontal="center" vertical="justify"/>
    </xf>
    <xf numFmtId="0" fontId="0" fillId="35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28" xfId="0" applyFont="1" applyBorder="1" applyAlignment="1">
      <alignment/>
    </xf>
    <xf numFmtId="181" fontId="1" fillId="0" borderId="28" xfId="42" applyNumberFormat="1" applyFont="1" applyBorder="1" applyAlignment="1">
      <alignment horizontal="center" vertical="justify"/>
    </xf>
    <xf numFmtId="0" fontId="2" fillId="0" borderId="51" xfId="0" applyFont="1" applyBorder="1" applyAlignment="1">
      <alignment/>
    </xf>
    <xf numFmtId="181" fontId="2" fillId="0" borderId="51" xfId="42" applyNumberFormat="1" applyFont="1" applyBorder="1" applyAlignment="1">
      <alignment horizontal="center"/>
    </xf>
    <xf numFmtId="181" fontId="1" fillId="0" borderId="28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52" xfId="0" applyFont="1" applyBorder="1" applyAlignment="1">
      <alignment/>
    </xf>
    <xf numFmtId="181" fontId="2" fillId="0" borderId="52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/>
    </xf>
    <xf numFmtId="181" fontId="1" fillId="0" borderId="28" xfId="42" applyNumberFormat="1" applyFont="1" applyBorder="1" applyAlignment="1">
      <alignment/>
    </xf>
    <xf numFmtId="181" fontId="2" fillId="0" borderId="51" xfId="42" applyNumberFormat="1" applyFont="1" applyBorder="1" applyAlignment="1">
      <alignment/>
    </xf>
    <xf numFmtId="0" fontId="2" fillId="0" borderId="53" xfId="0" applyFont="1" applyBorder="1" applyAlignment="1">
      <alignment/>
    </xf>
    <xf numFmtId="181" fontId="2" fillId="0" borderId="53" xfId="42" applyNumberFormat="1" applyFont="1" applyBorder="1" applyAlignment="1">
      <alignment/>
    </xf>
    <xf numFmtId="0" fontId="1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justify"/>
    </xf>
    <xf numFmtId="0" fontId="2" fillId="0" borderId="56" xfId="0" applyFont="1" applyBorder="1" applyAlignment="1">
      <alignment horizontal="center" vertical="justify"/>
    </xf>
    <xf numFmtId="0" fontId="2" fillId="0" borderId="57" xfId="0" applyFont="1" applyBorder="1" applyAlignment="1">
      <alignment horizontal="center"/>
    </xf>
    <xf numFmtId="181" fontId="2" fillId="0" borderId="58" xfId="42" applyNumberFormat="1" applyFont="1" applyBorder="1" applyAlignment="1">
      <alignment/>
    </xf>
    <xf numFmtId="0" fontId="1" fillId="0" borderId="59" xfId="0" applyFont="1" applyBorder="1" applyAlignment="1">
      <alignment horizontal="center"/>
    </xf>
    <xf numFmtId="181" fontId="1" fillId="0" borderId="60" xfId="42" applyNumberFormat="1" applyFont="1" applyBorder="1" applyAlignment="1">
      <alignment/>
    </xf>
    <xf numFmtId="0" fontId="1" fillId="0" borderId="61" xfId="0" applyFont="1" applyBorder="1" applyAlignment="1">
      <alignment horizontal="center"/>
    </xf>
    <xf numFmtId="181" fontId="1" fillId="0" borderId="62" xfId="42" applyNumberFormat="1" applyFont="1" applyBorder="1" applyAlignment="1">
      <alignment horizontal="center" vertical="justify"/>
    </xf>
    <xf numFmtId="181" fontId="1" fillId="0" borderId="62" xfId="42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/>
    </xf>
    <xf numFmtId="181" fontId="2" fillId="0" borderId="64" xfId="42" applyNumberFormat="1" applyFont="1" applyBorder="1" applyAlignment="1">
      <alignment/>
    </xf>
    <xf numFmtId="181" fontId="2" fillId="0" borderId="65" xfId="42" applyNumberFormat="1" applyFont="1" applyBorder="1" applyAlignment="1">
      <alignment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justify"/>
    </xf>
    <xf numFmtId="0" fontId="2" fillId="0" borderId="68" xfId="0" applyFont="1" applyBorder="1" applyAlignment="1">
      <alignment horizontal="center" vertical="justify"/>
    </xf>
    <xf numFmtId="0" fontId="2" fillId="0" borderId="69" xfId="0" applyFont="1" applyBorder="1" applyAlignment="1">
      <alignment horizontal="center"/>
    </xf>
    <xf numFmtId="181" fontId="2" fillId="0" borderId="70" xfId="42" applyNumberFormat="1" applyFont="1" applyBorder="1" applyAlignment="1">
      <alignment horizontal="center"/>
    </xf>
    <xf numFmtId="181" fontId="2" fillId="0" borderId="64" xfId="42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51" xfId="0" applyFont="1" applyBorder="1" applyAlignment="1">
      <alignment horizontal="center"/>
    </xf>
    <xf numFmtId="181" fontId="2" fillId="0" borderId="51" xfId="42" applyNumberFormat="1" applyFont="1" applyBorder="1" applyAlignment="1">
      <alignment horizontal="center" vertical="justify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181" fontId="1" fillId="0" borderId="53" xfId="42" applyNumberFormat="1" applyFont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6" fillId="0" borderId="72" xfId="0" applyFont="1" applyBorder="1" applyAlignment="1">
      <alignment/>
    </xf>
    <xf numFmtId="0" fontId="6" fillId="0" borderId="72" xfId="0" applyFont="1" applyBorder="1" applyAlignment="1">
      <alignment horizontal="center"/>
    </xf>
    <xf numFmtId="181" fontId="1" fillId="0" borderId="72" xfId="42" applyNumberFormat="1" applyFont="1" applyBorder="1" applyAlignment="1">
      <alignment/>
    </xf>
    <xf numFmtId="181" fontId="1" fillId="0" borderId="73" xfId="42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181" fontId="8" fillId="0" borderId="0" xfId="42" applyNumberFormat="1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181" fontId="2" fillId="0" borderId="10" xfId="42" applyNumberFormat="1" applyFont="1" applyBorder="1" applyAlignment="1">
      <alignment horizontal="center"/>
    </xf>
    <xf numFmtId="181" fontId="2" fillId="0" borderId="28" xfId="42" applyNumberFormat="1" applyFont="1" applyBorder="1" applyAlignment="1">
      <alignment horizontal="center" vertical="justify"/>
    </xf>
    <xf numFmtId="182" fontId="1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3" fontId="8" fillId="0" borderId="15" xfId="0" applyNumberFormat="1" applyFont="1" applyBorder="1" applyAlignment="1">
      <alignment horizontal="right"/>
    </xf>
    <xf numFmtId="3" fontId="21" fillId="0" borderId="0" xfId="55" applyNumberFormat="1" applyFont="1" applyAlignment="1">
      <alignment horizontal="right" wrapText="1"/>
      <protection/>
    </xf>
    <xf numFmtId="0" fontId="3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1" fontId="13" fillId="33" borderId="75" xfId="0" applyNumberFormat="1" applyFont="1" applyFill="1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41" fontId="13" fillId="33" borderId="76" xfId="0" applyNumberFormat="1" applyFont="1" applyFill="1" applyBorder="1" applyAlignment="1">
      <alignment horizontal="center" wrapText="1"/>
    </xf>
    <xf numFmtId="41" fontId="13" fillId="33" borderId="2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6">
      <selection activeCell="M36" sqref="M36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13.57421875" style="2" customWidth="1"/>
    <col min="5" max="9" width="9.140625" style="2" customWidth="1"/>
    <col min="10" max="10" width="11.421875" style="2" customWidth="1"/>
    <col min="11" max="11" width="7.00390625" style="2" customWidth="1"/>
    <col min="12" max="16384" width="9.140625" style="2" customWidth="1"/>
  </cols>
  <sheetData>
    <row r="1" spans="1:10" ht="15.75">
      <c r="A1" s="11"/>
      <c r="B1" s="12"/>
      <c r="C1" s="12"/>
      <c r="D1" s="12"/>
      <c r="E1" s="12"/>
      <c r="F1" s="12"/>
      <c r="G1" s="12"/>
      <c r="H1" s="12"/>
      <c r="I1" s="12"/>
      <c r="J1" s="81"/>
    </row>
    <row r="2" spans="1:10" ht="15.75">
      <c r="A2" s="13"/>
      <c r="B2" s="14"/>
      <c r="C2" s="14"/>
      <c r="D2" s="14"/>
      <c r="E2" s="14"/>
      <c r="F2" s="14"/>
      <c r="G2" s="14"/>
      <c r="H2" s="14"/>
      <c r="I2" s="14"/>
      <c r="J2" s="82"/>
    </row>
    <row r="3" spans="1:10" ht="15.75">
      <c r="A3" s="13"/>
      <c r="B3" s="14" t="s">
        <v>155</v>
      </c>
      <c r="C3" s="14"/>
      <c r="D3" s="14"/>
      <c r="E3" s="14" t="s">
        <v>209</v>
      </c>
      <c r="F3" s="14"/>
      <c r="G3" s="14"/>
      <c r="H3" s="14"/>
      <c r="I3" s="14"/>
      <c r="J3" s="82"/>
    </row>
    <row r="4" spans="1:10" ht="15.75">
      <c r="A4" s="13"/>
      <c r="B4" s="14" t="s">
        <v>140</v>
      </c>
      <c r="C4" s="14"/>
      <c r="D4" s="14"/>
      <c r="E4" s="14" t="s">
        <v>212</v>
      </c>
      <c r="F4" s="14"/>
      <c r="G4" s="14"/>
      <c r="H4" s="14"/>
      <c r="I4" s="14"/>
      <c r="J4" s="82"/>
    </row>
    <row r="5" spans="1:10" ht="15.75">
      <c r="A5" s="13"/>
      <c r="B5" s="14" t="s">
        <v>141</v>
      </c>
      <c r="C5" s="14"/>
      <c r="D5" s="14"/>
      <c r="E5" s="22" t="s">
        <v>230</v>
      </c>
      <c r="F5" s="22"/>
      <c r="G5" s="22"/>
      <c r="H5" s="22"/>
      <c r="I5" s="14"/>
      <c r="J5" s="82"/>
    </row>
    <row r="6" spans="1:10" ht="15.75">
      <c r="A6" s="13"/>
      <c r="B6" s="14"/>
      <c r="C6" s="14"/>
      <c r="D6" s="14"/>
      <c r="E6" s="14"/>
      <c r="F6" s="14"/>
      <c r="G6" s="14"/>
      <c r="H6" s="14"/>
      <c r="I6" s="14"/>
      <c r="J6" s="82"/>
    </row>
    <row r="7" spans="1:10" ht="15.75">
      <c r="A7" s="13"/>
      <c r="B7" s="14" t="s">
        <v>154</v>
      </c>
      <c r="C7" s="14"/>
      <c r="D7" s="14"/>
      <c r="E7" s="14" t="s">
        <v>210</v>
      </c>
      <c r="F7" s="14"/>
      <c r="G7" s="14"/>
      <c r="H7" s="14"/>
      <c r="I7" s="14"/>
      <c r="J7" s="82"/>
    </row>
    <row r="8" spans="1:10" ht="15.75">
      <c r="A8" s="13"/>
      <c r="B8" s="14" t="s">
        <v>142</v>
      </c>
      <c r="C8" s="14"/>
      <c r="D8" s="14"/>
      <c r="E8" s="14">
        <v>34256</v>
      </c>
      <c r="F8" s="14"/>
      <c r="G8" s="14"/>
      <c r="H8" s="14"/>
      <c r="I8" s="14"/>
      <c r="J8" s="82"/>
    </row>
    <row r="9" spans="1:10" ht="15.75">
      <c r="A9" s="13"/>
      <c r="B9" s="14"/>
      <c r="C9" s="14"/>
      <c r="D9" s="14"/>
      <c r="E9" s="14"/>
      <c r="F9" s="14"/>
      <c r="G9" s="14"/>
      <c r="H9" s="14"/>
      <c r="I9" s="14"/>
      <c r="J9" s="82"/>
    </row>
    <row r="10" spans="1:10" ht="15.75">
      <c r="A10" s="13"/>
      <c r="B10" s="14"/>
      <c r="C10" s="14"/>
      <c r="D10" s="14"/>
      <c r="E10" s="14"/>
      <c r="F10" s="14"/>
      <c r="G10" s="14"/>
      <c r="H10" s="14"/>
      <c r="I10" s="14"/>
      <c r="J10" s="82"/>
    </row>
    <row r="11" spans="1:10" ht="15.75">
      <c r="A11" s="13"/>
      <c r="B11" s="14" t="s">
        <v>143</v>
      </c>
      <c r="C11" s="14"/>
      <c r="D11" s="14"/>
      <c r="E11" s="14" t="s">
        <v>211</v>
      </c>
      <c r="F11" s="14"/>
      <c r="G11" s="14"/>
      <c r="H11" s="14"/>
      <c r="I11" s="14"/>
      <c r="J11" s="82"/>
    </row>
    <row r="12" spans="1:10" ht="15.75">
      <c r="A12" s="13"/>
      <c r="B12" s="14"/>
      <c r="C12" s="14"/>
      <c r="D12" s="14"/>
      <c r="E12" s="14"/>
      <c r="F12" s="14"/>
      <c r="G12" s="14"/>
      <c r="H12" s="14"/>
      <c r="I12" s="14"/>
      <c r="J12" s="82"/>
    </row>
    <row r="13" spans="1:13" ht="15.75">
      <c r="A13" s="13"/>
      <c r="B13" s="14"/>
      <c r="C13" s="14"/>
      <c r="D13" s="14"/>
      <c r="E13" s="14"/>
      <c r="F13" s="14"/>
      <c r="G13" s="14"/>
      <c r="H13" s="14"/>
      <c r="I13" s="14"/>
      <c r="J13" s="82"/>
      <c r="M13" s="14"/>
    </row>
    <row r="14" spans="1:10" ht="15.75">
      <c r="A14" s="13"/>
      <c r="B14" s="14"/>
      <c r="C14" s="14"/>
      <c r="D14" s="14"/>
      <c r="E14" s="14"/>
      <c r="F14" s="14"/>
      <c r="G14" s="14"/>
      <c r="H14" s="14"/>
      <c r="I14" s="14"/>
      <c r="J14" s="82"/>
    </row>
    <row r="15" spans="1:10" ht="15.75">
      <c r="A15" s="13"/>
      <c r="B15" s="14"/>
      <c r="C15" s="14"/>
      <c r="D15" s="14"/>
      <c r="E15" s="14"/>
      <c r="F15" s="14"/>
      <c r="G15" s="14"/>
      <c r="H15" s="14"/>
      <c r="I15" s="14"/>
      <c r="J15" s="82"/>
    </row>
    <row r="16" spans="1:10" ht="15.75">
      <c r="A16" s="13"/>
      <c r="B16" s="14"/>
      <c r="C16" s="14"/>
      <c r="D16" s="14"/>
      <c r="E16" s="14"/>
      <c r="F16" s="14"/>
      <c r="G16" s="14"/>
      <c r="H16" s="14"/>
      <c r="I16" s="14"/>
      <c r="J16" s="82"/>
    </row>
    <row r="17" spans="1:10" ht="15.75">
      <c r="A17" s="13"/>
      <c r="B17" s="14"/>
      <c r="C17" s="14"/>
      <c r="D17" s="14"/>
      <c r="E17" s="14"/>
      <c r="F17" s="14"/>
      <c r="G17" s="14"/>
      <c r="H17" s="14"/>
      <c r="I17" s="14"/>
      <c r="J17" s="82"/>
    </row>
    <row r="18" spans="1:10" ht="15.75">
      <c r="A18" s="13"/>
      <c r="B18" s="14"/>
      <c r="C18" s="14"/>
      <c r="D18" s="14"/>
      <c r="E18" s="14"/>
      <c r="F18" s="14"/>
      <c r="G18" s="14"/>
      <c r="H18" s="14"/>
      <c r="I18" s="14"/>
      <c r="J18" s="82"/>
    </row>
    <row r="19" spans="1:10" ht="15.75">
      <c r="A19" s="13"/>
      <c r="B19" s="14"/>
      <c r="C19" s="14"/>
      <c r="D19" s="14"/>
      <c r="E19" s="14"/>
      <c r="F19" s="14"/>
      <c r="G19" s="14"/>
      <c r="H19" s="14"/>
      <c r="I19" s="14"/>
      <c r="J19" s="82"/>
    </row>
    <row r="20" spans="1:10" ht="15.75">
      <c r="A20" s="13"/>
      <c r="B20" s="14"/>
      <c r="C20" s="14"/>
      <c r="D20" s="14"/>
      <c r="E20" s="14"/>
      <c r="F20" s="14"/>
      <c r="G20" s="14"/>
      <c r="H20" s="14"/>
      <c r="I20" s="14"/>
      <c r="J20" s="82"/>
    </row>
    <row r="21" spans="1:10" ht="15.75">
      <c r="A21" s="13"/>
      <c r="B21" s="14"/>
      <c r="C21" s="14"/>
      <c r="D21" s="14"/>
      <c r="E21" s="14"/>
      <c r="F21" s="14"/>
      <c r="G21" s="14"/>
      <c r="H21" s="14"/>
      <c r="I21" s="14"/>
      <c r="J21" s="82"/>
    </row>
    <row r="22" spans="1:11" s="8" customFormat="1" ht="18.75">
      <c r="A22" s="183" t="s">
        <v>151</v>
      </c>
      <c r="B22" s="184"/>
      <c r="C22" s="184"/>
      <c r="D22" s="184"/>
      <c r="E22" s="184"/>
      <c r="F22" s="184"/>
      <c r="G22" s="184"/>
      <c r="H22" s="184"/>
      <c r="I22" s="184"/>
      <c r="J22" s="185"/>
      <c r="K22" s="9"/>
    </row>
    <row r="23" spans="1:10" ht="15.75">
      <c r="A23" s="13"/>
      <c r="B23" s="14"/>
      <c r="C23" s="14"/>
      <c r="D23" s="14"/>
      <c r="E23" s="14"/>
      <c r="F23" s="14"/>
      <c r="G23" s="14"/>
      <c r="H23" s="14"/>
      <c r="I23" s="14"/>
      <c r="J23" s="82"/>
    </row>
    <row r="24" spans="1:11" ht="15.75">
      <c r="A24" s="186" t="s">
        <v>153</v>
      </c>
      <c r="B24" s="187"/>
      <c r="C24" s="187"/>
      <c r="D24" s="187"/>
      <c r="E24" s="187"/>
      <c r="F24" s="187"/>
      <c r="G24" s="187"/>
      <c r="H24" s="187"/>
      <c r="I24" s="187"/>
      <c r="J24" s="188"/>
      <c r="K24" s="10"/>
    </row>
    <row r="25" spans="1:11" ht="15.75">
      <c r="A25" s="186" t="s">
        <v>152</v>
      </c>
      <c r="B25" s="187"/>
      <c r="C25" s="187"/>
      <c r="D25" s="187"/>
      <c r="E25" s="187"/>
      <c r="F25" s="187"/>
      <c r="G25" s="187"/>
      <c r="H25" s="187"/>
      <c r="I25" s="187"/>
      <c r="J25" s="188"/>
      <c r="K25" s="10"/>
    </row>
    <row r="26" spans="1:10" ht="15.75">
      <c r="A26" s="13"/>
      <c r="B26" s="14"/>
      <c r="C26" s="14"/>
      <c r="D26" s="14"/>
      <c r="E26" s="14"/>
      <c r="F26" s="14"/>
      <c r="G26" s="14"/>
      <c r="H26" s="14"/>
      <c r="I26" s="14"/>
      <c r="J26" s="82"/>
    </row>
    <row r="27" spans="1:10" ht="15.75">
      <c r="A27" s="13"/>
      <c r="B27" s="14"/>
      <c r="C27" s="14"/>
      <c r="D27" s="14"/>
      <c r="E27" s="14"/>
      <c r="F27" s="14"/>
      <c r="G27" s="14"/>
      <c r="H27" s="14"/>
      <c r="I27" s="14"/>
      <c r="J27" s="82"/>
    </row>
    <row r="28" spans="1:11" ht="27.75">
      <c r="A28" s="189" t="s">
        <v>257</v>
      </c>
      <c r="B28" s="190"/>
      <c r="C28" s="190"/>
      <c r="D28" s="190"/>
      <c r="E28" s="190"/>
      <c r="F28" s="190"/>
      <c r="G28" s="190"/>
      <c r="H28" s="190"/>
      <c r="I28" s="190"/>
      <c r="J28" s="191"/>
      <c r="K28" s="9"/>
    </row>
    <row r="29" spans="1:10" ht="15.75">
      <c r="A29" s="13"/>
      <c r="B29" s="14"/>
      <c r="C29" s="14"/>
      <c r="D29" s="14"/>
      <c r="E29" s="14"/>
      <c r="F29" s="14"/>
      <c r="G29" s="14"/>
      <c r="H29" s="14"/>
      <c r="I29" s="14"/>
      <c r="J29" s="82"/>
    </row>
    <row r="30" spans="1:10" ht="15.75">
      <c r="A30" s="13"/>
      <c r="B30" s="14"/>
      <c r="C30" s="14"/>
      <c r="D30" s="14"/>
      <c r="E30" s="14"/>
      <c r="F30" s="14"/>
      <c r="G30" s="14"/>
      <c r="H30" s="14"/>
      <c r="I30" s="14"/>
      <c r="J30" s="82"/>
    </row>
    <row r="31" spans="1:10" ht="15.75">
      <c r="A31" s="13"/>
      <c r="B31" s="14"/>
      <c r="C31" s="14"/>
      <c r="D31" s="14"/>
      <c r="E31" s="14"/>
      <c r="F31" s="14"/>
      <c r="G31" s="14"/>
      <c r="H31" s="14"/>
      <c r="I31" s="14"/>
      <c r="J31" s="82"/>
    </row>
    <row r="32" spans="1:10" ht="15.75">
      <c r="A32" s="13"/>
      <c r="B32" s="14"/>
      <c r="C32" s="14"/>
      <c r="D32" s="14"/>
      <c r="E32" s="14"/>
      <c r="F32" s="14"/>
      <c r="G32" s="14"/>
      <c r="H32" s="14"/>
      <c r="I32" s="14"/>
      <c r="J32" s="82"/>
    </row>
    <row r="33" spans="1:10" ht="15.75">
      <c r="A33" s="13"/>
      <c r="B33" s="14"/>
      <c r="C33" s="14"/>
      <c r="D33" s="14"/>
      <c r="E33" s="14"/>
      <c r="F33" s="14"/>
      <c r="G33" s="14"/>
      <c r="H33" s="14"/>
      <c r="I33" s="14"/>
      <c r="J33" s="82"/>
    </row>
    <row r="34" spans="1:10" ht="15.75">
      <c r="A34" s="13"/>
      <c r="B34" s="14"/>
      <c r="C34" s="14"/>
      <c r="D34" s="14"/>
      <c r="E34" s="14"/>
      <c r="F34" s="14"/>
      <c r="G34" s="14"/>
      <c r="H34" s="14"/>
      <c r="I34" s="14"/>
      <c r="J34" s="82"/>
    </row>
    <row r="35" spans="1:10" ht="15.75">
      <c r="A35" s="13"/>
      <c r="B35" s="14"/>
      <c r="C35" s="14"/>
      <c r="D35" s="14"/>
      <c r="E35" s="14"/>
      <c r="F35" s="14"/>
      <c r="G35" s="14"/>
      <c r="H35" s="14"/>
      <c r="I35" s="14"/>
      <c r="J35" s="82"/>
    </row>
    <row r="36" spans="1:10" ht="15.75">
      <c r="A36" s="13"/>
      <c r="B36" s="14"/>
      <c r="C36" s="14"/>
      <c r="D36" s="14"/>
      <c r="E36" s="14"/>
      <c r="F36" s="14"/>
      <c r="G36" s="14"/>
      <c r="H36" s="14"/>
      <c r="I36" s="14"/>
      <c r="J36" s="82"/>
    </row>
    <row r="37" spans="1:10" ht="15.75">
      <c r="A37" s="13"/>
      <c r="B37" s="14" t="s">
        <v>144</v>
      </c>
      <c r="C37" s="14"/>
      <c r="D37" s="14"/>
      <c r="E37" s="14"/>
      <c r="F37" s="14"/>
      <c r="G37" s="14"/>
      <c r="H37" s="14"/>
      <c r="I37" s="14"/>
      <c r="J37" s="82"/>
    </row>
    <row r="38" spans="1:10" ht="15.75">
      <c r="A38" s="13"/>
      <c r="B38" s="14" t="s">
        <v>145</v>
      </c>
      <c r="C38" s="14"/>
      <c r="D38" s="14"/>
      <c r="E38" s="14"/>
      <c r="F38" s="14"/>
      <c r="G38" s="14" t="s">
        <v>157</v>
      </c>
      <c r="H38" s="14"/>
      <c r="I38" s="14"/>
      <c r="J38" s="82"/>
    </row>
    <row r="39" spans="1:10" ht="15.75">
      <c r="A39" s="13"/>
      <c r="B39" s="14" t="s">
        <v>146</v>
      </c>
      <c r="C39" s="14"/>
      <c r="D39" s="14"/>
      <c r="E39" s="14"/>
      <c r="F39" s="14"/>
      <c r="G39" s="14" t="s">
        <v>156</v>
      </c>
      <c r="H39" s="14"/>
      <c r="I39" s="14"/>
      <c r="J39" s="82"/>
    </row>
    <row r="40" spans="1:10" ht="15.75">
      <c r="A40" s="13"/>
      <c r="B40" s="14"/>
      <c r="C40" s="14"/>
      <c r="D40" s="14"/>
      <c r="E40" s="14"/>
      <c r="F40" s="14"/>
      <c r="G40" s="14"/>
      <c r="H40" s="14"/>
      <c r="I40" s="14"/>
      <c r="J40" s="82"/>
    </row>
    <row r="41" spans="1:10" ht="15.75">
      <c r="A41" s="13"/>
      <c r="B41" s="14"/>
      <c r="C41" s="14"/>
      <c r="D41" s="14"/>
      <c r="E41" s="14"/>
      <c r="F41" s="14"/>
      <c r="G41" s="14"/>
      <c r="H41" s="14"/>
      <c r="I41" s="14"/>
      <c r="J41" s="82"/>
    </row>
    <row r="42" spans="1:10" ht="15.75">
      <c r="A42" s="13"/>
      <c r="B42" s="14" t="s">
        <v>147</v>
      </c>
      <c r="C42" s="14"/>
      <c r="D42" s="14"/>
      <c r="E42" s="14"/>
      <c r="F42" s="14"/>
      <c r="G42" s="14"/>
      <c r="H42" s="14" t="s">
        <v>149</v>
      </c>
      <c r="I42" s="14" t="s">
        <v>298</v>
      </c>
      <c r="J42" s="82"/>
    </row>
    <row r="43" spans="1:10" ht="15.75">
      <c r="A43" s="13"/>
      <c r="B43" s="14"/>
      <c r="C43" s="14"/>
      <c r="D43" s="14"/>
      <c r="E43" s="14"/>
      <c r="F43" s="14"/>
      <c r="G43" s="14"/>
      <c r="H43" s="14" t="s">
        <v>150</v>
      </c>
      <c r="I43" s="14" t="s">
        <v>299</v>
      </c>
      <c r="J43" s="82"/>
    </row>
    <row r="44" spans="1:10" ht="15.75">
      <c r="A44" s="13"/>
      <c r="B44" s="14"/>
      <c r="C44" s="14"/>
      <c r="D44" s="14"/>
      <c r="E44" s="14"/>
      <c r="F44" s="14"/>
      <c r="G44" s="14"/>
      <c r="H44" s="14"/>
      <c r="I44" s="14"/>
      <c r="J44" s="82"/>
    </row>
    <row r="45" spans="1:10" ht="15.75">
      <c r="A45" s="13"/>
      <c r="B45" s="14" t="s">
        <v>148</v>
      </c>
      <c r="C45" s="14"/>
      <c r="D45" s="14"/>
      <c r="E45" s="14"/>
      <c r="F45" s="14"/>
      <c r="G45" s="14"/>
      <c r="H45" s="14" t="s">
        <v>300</v>
      </c>
      <c r="I45" s="14"/>
      <c r="J45" s="82"/>
    </row>
    <row r="46" spans="1:10" ht="15.75">
      <c r="A46" s="13"/>
      <c r="B46" s="14"/>
      <c r="C46" s="14"/>
      <c r="D46" s="14"/>
      <c r="E46" s="14"/>
      <c r="F46" s="14"/>
      <c r="G46" s="14"/>
      <c r="H46" s="14"/>
      <c r="I46" s="14"/>
      <c r="J46" s="82"/>
    </row>
    <row r="47" spans="1:10" ht="15.75">
      <c r="A47" s="13"/>
      <c r="B47" s="14"/>
      <c r="C47" s="14"/>
      <c r="D47" s="14"/>
      <c r="E47" s="14"/>
      <c r="F47" s="14"/>
      <c r="G47" s="14"/>
      <c r="H47" s="14"/>
      <c r="I47" s="14"/>
      <c r="J47" s="82"/>
    </row>
    <row r="48" spans="1:10" ht="16.5" thickBot="1">
      <c r="A48" s="15"/>
      <c r="B48" s="16"/>
      <c r="C48" s="16"/>
      <c r="D48" s="16"/>
      <c r="E48" s="16"/>
      <c r="F48" s="16"/>
      <c r="G48" s="16"/>
      <c r="H48" s="16"/>
      <c r="I48" s="16"/>
      <c r="J48" s="83"/>
    </row>
  </sheetData>
  <sheetProtection/>
  <mergeCells count="4">
    <mergeCell ref="A22:J22"/>
    <mergeCell ref="A24:J24"/>
    <mergeCell ref="A25:J25"/>
    <mergeCell ref="A28:J28"/>
  </mergeCells>
  <printOptions horizontalCentered="1" verticalCentered="1"/>
  <pageMargins left="0" right="0.42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C30" sqref="C30"/>
    </sheetView>
  </sheetViews>
  <sheetFormatPr defaultColWidth="9.140625" defaultRowHeight="12.75"/>
  <cols>
    <col min="1" max="1" width="4.140625" style="1" customWidth="1"/>
    <col min="2" max="2" width="62.57421875" style="2" customWidth="1"/>
    <col min="3" max="4" width="16.8515625" style="2" customWidth="1"/>
    <col min="5" max="5" width="9.140625" style="2" customWidth="1"/>
    <col min="6" max="6" width="13.421875" style="2" bestFit="1" customWidth="1"/>
    <col min="7" max="16384" width="9.140625" style="2" customWidth="1"/>
  </cols>
  <sheetData>
    <row r="1" spans="1:4" ht="16.5">
      <c r="A1" s="192" t="s">
        <v>231</v>
      </c>
      <c r="B1" s="192"/>
      <c r="C1" s="192"/>
      <c r="D1" s="192"/>
    </row>
    <row r="3" spans="1:4" ht="35.25" customHeight="1">
      <c r="A3" s="86" t="s">
        <v>2</v>
      </c>
      <c r="B3" s="86" t="s">
        <v>102</v>
      </c>
      <c r="C3" s="87" t="s">
        <v>8</v>
      </c>
      <c r="D3" s="87" t="s">
        <v>9</v>
      </c>
    </row>
    <row r="4" spans="1:4" ht="16.5">
      <c r="A4" s="84"/>
      <c r="B4" s="7" t="s">
        <v>103</v>
      </c>
      <c r="C4" s="95"/>
      <c r="D4" s="24"/>
    </row>
    <row r="5" spans="1:4" ht="16.5">
      <c r="A5" s="84"/>
      <c r="B5" s="18" t="s">
        <v>105</v>
      </c>
      <c r="C5" s="95">
        <v>19805993</v>
      </c>
      <c r="D5" s="95">
        <v>48915897</v>
      </c>
    </row>
    <row r="6" spans="1:4" ht="16.5">
      <c r="A6" s="84"/>
      <c r="B6" s="18" t="s">
        <v>106</v>
      </c>
      <c r="C6" s="24">
        <v>-35685875</v>
      </c>
      <c r="D6" s="24">
        <v>-70406117</v>
      </c>
    </row>
    <row r="7" spans="1:4" ht="16.5">
      <c r="A7" s="84"/>
      <c r="B7" s="18" t="s">
        <v>107</v>
      </c>
      <c r="C7" s="24"/>
      <c r="D7" s="24"/>
    </row>
    <row r="8" spans="1:4" ht="16.5">
      <c r="A8" s="84"/>
      <c r="B8" s="18" t="s">
        <v>108</v>
      </c>
      <c r="C8" s="24"/>
      <c r="D8" s="24"/>
    </row>
    <row r="9" spans="1:4" ht="16.5">
      <c r="A9" s="84"/>
      <c r="B9" s="18" t="s">
        <v>109</v>
      </c>
      <c r="C9" s="24">
        <v>-1298344</v>
      </c>
      <c r="D9" s="24">
        <v>-2441982</v>
      </c>
    </row>
    <row r="10" spans="1:4" ht="16.5">
      <c r="A10" s="84"/>
      <c r="B10" s="18" t="s">
        <v>110</v>
      </c>
      <c r="C10" s="24">
        <f>C5+C6+C7+C8+C9</f>
        <v>-17178226</v>
      </c>
      <c r="D10" s="24">
        <f>D5+D6+D7+D8+D9</f>
        <v>-23932202</v>
      </c>
    </row>
    <row r="11" spans="1:4" ht="16.5">
      <c r="A11" s="84"/>
      <c r="B11" s="7" t="s">
        <v>104</v>
      </c>
      <c r="C11" s="24"/>
      <c r="D11" s="24"/>
    </row>
    <row r="12" spans="1:4" ht="16.5">
      <c r="A12" s="84"/>
      <c r="B12" s="18" t="s">
        <v>112</v>
      </c>
      <c r="C12" s="24"/>
      <c r="D12" s="24"/>
    </row>
    <row r="13" spans="1:4" ht="16.5">
      <c r="A13" s="84"/>
      <c r="B13" s="19" t="s">
        <v>111</v>
      </c>
      <c r="C13" s="24">
        <v>-144300</v>
      </c>
      <c r="D13" s="24">
        <v>-2866342</v>
      </c>
    </row>
    <row r="14" spans="1:4" ht="16.5">
      <c r="A14" s="84"/>
      <c r="B14" s="18" t="s">
        <v>113</v>
      </c>
      <c r="C14" s="24"/>
      <c r="D14" s="24"/>
    </row>
    <row r="15" spans="1:4" ht="16.5">
      <c r="A15" s="84"/>
      <c r="B15" s="18" t="s">
        <v>115</v>
      </c>
      <c r="C15" s="24">
        <v>20142</v>
      </c>
      <c r="D15" s="24">
        <v>23998</v>
      </c>
    </row>
    <row r="16" spans="1:4" ht="16.5">
      <c r="A16" s="84"/>
      <c r="B16" s="18" t="s">
        <v>114</v>
      </c>
      <c r="C16" s="24"/>
      <c r="D16" s="24"/>
    </row>
    <row r="17" spans="1:4" ht="16.5">
      <c r="A17" s="84"/>
      <c r="B17" s="18" t="s">
        <v>116</v>
      </c>
      <c r="C17" s="24">
        <f>C12+C13+C14+C15+C16</f>
        <v>-124158</v>
      </c>
      <c r="D17" s="24">
        <f>D12+D13+D14+D15+D16</f>
        <v>-2842344</v>
      </c>
    </row>
    <row r="18" spans="1:4" ht="16.5">
      <c r="A18" s="84"/>
      <c r="B18" s="7" t="s">
        <v>117</v>
      </c>
      <c r="C18" s="24"/>
      <c r="D18" s="24"/>
    </row>
    <row r="19" spans="1:4" ht="16.5">
      <c r="A19" s="84"/>
      <c r="B19" s="18" t="s">
        <v>118</v>
      </c>
      <c r="C19" s="24"/>
      <c r="D19" s="24"/>
    </row>
    <row r="20" spans="1:4" ht="16.5">
      <c r="A20" s="84"/>
      <c r="B20" s="18" t="s">
        <v>119</v>
      </c>
      <c r="C20" s="24"/>
      <c r="D20" s="24">
        <v>22029913</v>
      </c>
    </row>
    <row r="21" spans="1:4" ht="16.5">
      <c r="A21" s="84"/>
      <c r="B21" s="18" t="s">
        <v>208</v>
      </c>
      <c r="C21" s="24"/>
      <c r="D21" s="24">
        <v>-5474687</v>
      </c>
    </row>
    <row r="22" spans="1:4" ht="16.5">
      <c r="A22" s="84"/>
      <c r="B22" s="18" t="s">
        <v>120</v>
      </c>
      <c r="C22" s="24"/>
      <c r="D22" s="24"/>
    </row>
    <row r="23" spans="1:4" ht="16.5">
      <c r="A23" s="84"/>
      <c r="B23" s="18" t="s">
        <v>121</v>
      </c>
      <c r="C23" s="24">
        <f>C19+C20+C21+C22</f>
        <v>0</v>
      </c>
      <c r="D23" s="24">
        <f>D19+D20+D21+D22</f>
        <v>16555226</v>
      </c>
    </row>
    <row r="24" spans="1:6" s="3" customFormat="1" ht="16.5">
      <c r="A24" s="5"/>
      <c r="B24" s="6" t="s">
        <v>122</v>
      </c>
      <c r="C24" s="26">
        <f>C10+C17+C23</f>
        <v>-17302384</v>
      </c>
      <c r="D24" s="26">
        <f>D10+D17+D23</f>
        <v>-10219320</v>
      </c>
      <c r="F24" s="94"/>
    </row>
    <row r="25" spans="1:4" s="3" customFormat="1" ht="16.5">
      <c r="A25" s="5"/>
      <c r="B25" s="6" t="s">
        <v>123</v>
      </c>
      <c r="C25" s="26">
        <f>D26</f>
        <v>19944146</v>
      </c>
      <c r="D25" s="26">
        <v>30163466</v>
      </c>
    </row>
    <row r="26" spans="1:4" s="3" customFormat="1" ht="16.5">
      <c r="A26" s="5"/>
      <c r="B26" s="6" t="s">
        <v>124</v>
      </c>
      <c r="C26" s="26">
        <f>aktive!D5</f>
        <v>2641762</v>
      </c>
      <c r="D26" s="26">
        <f>aktive!E5</f>
        <v>19944146</v>
      </c>
    </row>
    <row r="27" spans="3:4" ht="15.75">
      <c r="C27" s="162"/>
      <c r="D27" s="162"/>
    </row>
  </sheetData>
  <sheetProtection/>
  <mergeCells count="1">
    <mergeCell ref="A1:D1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&amp;CAudituar nga Shkelzen Margjeka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4.140625" style="1" customWidth="1"/>
    <col min="2" max="2" width="49.421875" style="2" customWidth="1"/>
    <col min="3" max="3" width="10.7109375" style="2" customWidth="1"/>
    <col min="4" max="5" width="16.8515625" style="2" customWidth="1"/>
    <col min="6" max="16384" width="9.140625" style="2" customWidth="1"/>
  </cols>
  <sheetData>
    <row r="1" spans="1:5" ht="18.75">
      <c r="A1" s="193" t="s">
        <v>258</v>
      </c>
      <c r="B1" s="193"/>
      <c r="C1" s="193"/>
      <c r="D1" s="193"/>
      <c r="E1" s="193"/>
    </row>
    <row r="2" ht="16.5" thickBot="1"/>
    <row r="3" spans="1:5" ht="35.25" customHeight="1" thickBot="1">
      <c r="A3" s="129" t="s">
        <v>2</v>
      </c>
      <c r="B3" s="130" t="s">
        <v>0</v>
      </c>
      <c r="C3" s="130" t="s">
        <v>7</v>
      </c>
      <c r="D3" s="131" t="s">
        <v>8</v>
      </c>
      <c r="E3" s="132" t="s">
        <v>9</v>
      </c>
    </row>
    <row r="4" spans="1:5" ht="18" thickBot="1" thickTop="1">
      <c r="A4" s="133" t="s">
        <v>3</v>
      </c>
      <c r="B4" s="106" t="s">
        <v>1</v>
      </c>
      <c r="C4" s="106"/>
      <c r="D4" s="107">
        <f>D5+D8+D9+D17+D25+D26+D27</f>
        <v>39568540</v>
      </c>
      <c r="E4" s="134">
        <f>E5+E8+E9+E17+E25+E26+E27</f>
        <v>56445745</v>
      </c>
    </row>
    <row r="5" spans="1:5" ht="17.25" thickTop="1">
      <c r="A5" s="120"/>
      <c r="B5" s="100" t="s">
        <v>32</v>
      </c>
      <c r="C5" s="178">
        <v>1</v>
      </c>
      <c r="D5" s="161">
        <f>D6+D7</f>
        <v>2641762</v>
      </c>
      <c r="E5" s="161">
        <f>E6+E7</f>
        <v>19944146</v>
      </c>
    </row>
    <row r="6" spans="1:5" ht="15.75">
      <c r="A6" s="122"/>
      <c r="B6" s="4" t="s">
        <v>10</v>
      </c>
      <c r="C6" s="155">
        <v>1.1</v>
      </c>
      <c r="D6" s="23">
        <v>1861106</v>
      </c>
      <c r="E6" s="23">
        <v>13279728</v>
      </c>
    </row>
    <row r="7" spans="1:5" ht="15.75">
      <c r="A7" s="122"/>
      <c r="B7" s="4" t="s">
        <v>11</v>
      </c>
      <c r="C7" s="155">
        <v>2.2</v>
      </c>
      <c r="D7" s="23">
        <v>780656</v>
      </c>
      <c r="E7" s="23">
        <v>6664418</v>
      </c>
    </row>
    <row r="8" spans="1:5" ht="15.75">
      <c r="A8" s="122"/>
      <c r="B8" s="4" t="s">
        <v>33</v>
      </c>
      <c r="C8" s="84">
        <v>2</v>
      </c>
      <c r="D8" s="23"/>
      <c r="E8" s="23"/>
    </row>
    <row r="9" spans="1:5" ht="16.5">
      <c r="A9" s="122"/>
      <c r="B9" s="4" t="s">
        <v>34</v>
      </c>
      <c r="C9" s="5">
        <v>3</v>
      </c>
      <c r="D9" s="160">
        <f>D10+D11+D12+D13+D14+D15+D16</f>
        <v>20789058</v>
      </c>
      <c r="E9" s="160">
        <f>E10+E11+E12+E13+E14+E16</f>
        <v>23198974</v>
      </c>
    </row>
    <row r="10" spans="1:5" ht="15.75">
      <c r="A10" s="122"/>
      <c r="B10" s="4" t="s">
        <v>12</v>
      </c>
      <c r="C10" s="155">
        <v>3.1</v>
      </c>
      <c r="D10" s="23">
        <v>7221059</v>
      </c>
      <c r="E10" s="23">
        <v>16893003</v>
      </c>
    </row>
    <row r="11" spans="1:5" ht="15.75">
      <c r="A11" s="122"/>
      <c r="B11" s="4" t="s">
        <v>13</v>
      </c>
      <c r="C11" s="155">
        <v>3.2</v>
      </c>
      <c r="D11" s="23"/>
      <c r="E11" s="23">
        <v>12152</v>
      </c>
    </row>
    <row r="12" spans="1:5" ht="15.75">
      <c r="A12" s="122"/>
      <c r="B12" s="4" t="s">
        <v>14</v>
      </c>
      <c r="C12" s="155">
        <v>3.3</v>
      </c>
      <c r="D12" s="23">
        <v>1123594</v>
      </c>
      <c r="E12" s="23"/>
    </row>
    <row r="13" spans="1:5" ht="15.75">
      <c r="A13" s="122"/>
      <c r="B13" s="4" t="s">
        <v>15</v>
      </c>
      <c r="C13" s="155">
        <v>3.4</v>
      </c>
      <c r="D13" s="23">
        <v>336829</v>
      </c>
      <c r="E13" s="23"/>
    </row>
    <row r="14" spans="1:5" ht="15.75">
      <c r="A14" s="122"/>
      <c r="B14" s="4" t="s">
        <v>16</v>
      </c>
      <c r="C14" s="155">
        <v>3.5</v>
      </c>
      <c r="D14" s="23">
        <v>6414776</v>
      </c>
      <c r="E14" s="23">
        <v>6169819</v>
      </c>
    </row>
    <row r="15" spans="1:5" ht="15.75">
      <c r="A15" s="122"/>
      <c r="B15" s="4" t="s">
        <v>296</v>
      </c>
      <c r="C15" s="155">
        <v>3.6</v>
      </c>
      <c r="D15" s="23">
        <v>5568800</v>
      </c>
      <c r="E15" s="23"/>
    </row>
    <row r="16" spans="1:5" ht="15.75">
      <c r="A16" s="122"/>
      <c r="B16" s="4" t="s">
        <v>214</v>
      </c>
      <c r="C16" s="155">
        <v>3.7</v>
      </c>
      <c r="D16" s="23">
        <v>124000</v>
      </c>
      <c r="E16" s="23">
        <v>124000</v>
      </c>
    </row>
    <row r="17" spans="1:5" ht="15.75">
      <c r="A17" s="122"/>
      <c r="B17" s="4" t="s">
        <v>35</v>
      </c>
      <c r="C17" s="84">
        <v>4</v>
      </c>
      <c r="D17" s="23">
        <f>D18+D19+D20+D21+D22+D23</f>
        <v>16137720</v>
      </c>
      <c r="E17" s="23">
        <f>E18+E19+E20+E21+E22+E23</f>
        <v>13302625</v>
      </c>
    </row>
    <row r="18" spans="1:5" ht="15.75">
      <c r="A18" s="122"/>
      <c r="B18" s="4" t="s">
        <v>17</v>
      </c>
      <c r="C18" s="155">
        <v>4.1</v>
      </c>
      <c r="D18" s="23">
        <v>13041340</v>
      </c>
      <c r="E18" s="23">
        <v>11201913</v>
      </c>
    </row>
    <row r="19" spans="1:5" ht="15.75">
      <c r="A19" s="122"/>
      <c r="B19" s="4" t="s">
        <v>39</v>
      </c>
      <c r="C19" s="155">
        <v>4.2</v>
      </c>
      <c r="D19" s="23">
        <v>3086380</v>
      </c>
      <c r="E19" s="23">
        <v>2090712</v>
      </c>
    </row>
    <row r="20" spans="1:5" ht="15.75">
      <c r="A20" s="122"/>
      <c r="B20" s="4" t="s">
        <v>21</v>
      </c>
      <c r="C20" s="155">
        <v>4.3</v>
      </c>
      <c r="D20" s="23"/>
      <c r="E20" s="23"/>
    </row>
    <row r="21" spans="1:5" ht="15.75">
      <c r="A21" s="122"/>
      <c r="B21" s="4" t="s">
        <v>18</v>
      </c>
      <c r="C21" s="155">
        <v>4.4</v>
      </c>
      <c r="D21" s="23"/>
      <c r="E21" s="23"/>
    </row>
    <row r="22" spans="1:5" ht="15.75">
      <c r="A22" s="122"/>
      <c r="B22" s="4" t="s">
        <v>19</v>
      </c>
      <c r="C22" s="155">
        <v>4.5</v>
      </c>
      <c r="D22" s="23"/>
      <c r="E22" s="23"/>
    </row>
    <row r="23" spans="1:5" ht="15.75">
      <c r="A23" s="122"/>
      <c r="B23" s="4" t="s">
        <v>20</v>
      </c>
      <c r="C23" s="155">
        <v>4.6</v>
      </c>
      <c r="D23" s="23">
        <v>10000</v>
      </c>
      <c r="E23" s="23">
        <v>10000</v>
      </c>
    </row>
    <row r="24" spans="1:5" ht="15.75">
      <c r="A24" s="122"/>
      <c r="B24" s="4"/>
      <c r="C24" s="155"/>
      <c r="D24" s="23"/>
      <c r="E24" s="23"/>
    </row>
    <row r="25" spans="1:5" ht="15.75">
      <c r="A25" s="122"/>
      <c r="B25" s="4" t="s">
        <v>36</v>
      </c>
      <c r="C25" s="84">
        <v>5</v>
      </c>
      <c r="D25" s="23"/>
      <c r="E25" s="23"/>
    </row>
    <row r="26" spans="1:5" ht="15.75">
      <c r="A26" s="122"/>
      <c r="B26" s="4" t="s">
        <v>37</v>
      </c>
      <c r="C26" s="84">
        <v>6</v>
      </c>
      <c r="D26" s="23"/>
      <c r="E26" s="23"/>
    </row>
    <row r="27" spans="1:5" ht="15.75">
      <c r="A27" s="122"/>
      <c r="B27" s="4" t="s">
        <v>38</v>
      </c>
      <c r="C27" s="84">
        <v>7</v>
      </c>
      <c r="D27" s="23">
        <f>D28</f>
        <v>0</v>
      </c>
      <c r="E27" s="23">
        <f>E28</f>
        <v>0</v>
      </c>
    </row>
    <row r="28" spans="1:5" ht="15.75">
      <c r="A28" s="122"/>
      <c r="B28" s="4" t="s">
        <v>22</v>
      </c>
      <c r="C28" s="155"/>
      <c r="D28" s="23"/>
      <c r="E28" s="23"/>
    </row>
    <row r="29" spans="1:5" ht="15.75">
      <c r="A29" s="122"/>
      <c r="B29" s="4"/>
      <c r="C29" s="155"/>
      <c r="D29" s="23"/>
      <c r="E29" s="23"/>
    </row>
    <row r="30" spans="1:5" ht="17.25" thickBot="1">
      <c r="A30" s="118" t="s">
        <v>4</v>
      </c>
      <c r="B30" s="102" t="s">
        <v>5</v>
      </c>
      <c r="C30" s="141">
        <v>8</v>
      </c>
      <c r="D30" s="103">
        <f>D31+D32+D37+D38+D39+D40</f>
        <v>5051507</v>
      </c>
      <c r="E30" s="103">
        <f>E31+E32+E37+E38+E39+E40</f>
        <v>6075334</v>
      </c>
    </row>
    <row r="31" spans="1:5" ht="16.5" thickTop="1">
      <c r="A31" s="120"/>
      <c r="B31" s="100" t="s">
        <v>30</v>
      </c>
      <c r="C31" s="177">
        <v>8.1</v>
      </c>
      <c r="D31" s="104"/>
      <c r="E31" s="104"/>
    </row>
    <row r="32" spans="1:5" ht="15.75">
      <c r="A32" s="122"/>
      <c r="B32" s="4" t="s">
        <v>31</v>
      </c>
      <c r="C32" s="155">
        <v>8.2</v>
      </c>
      <c r="D32" s="23">
        <f>D33+D34+D35+D36</f>
        <v>5051507</v>
      </c>
      <c r="E32" s="23">
        <f>E33+E34+E35+E36</f>
        <v>6075334</v>
      </c>
    </row>
    <row r="33" spans="1:5" ht="15.75">
      <c r="A33" s="122"/>
      <c r="B33" s="4" t="s">
        <v>23</v>
      </c>
      <c r="C33" s="155">
        <v>8.3</v>
      </c>
      <c r="D33" s="23"/>
      <c r="E33" s="23"/>
    </row>
    <row r="34" spans="1:5" ht="15.75">
      <c r="A34" s="122"/>
      <c r="B34" s="4" t="s">
        <v>24</v>
      </c>
      <c r="C34" s="155">
        <v>8.4</v>
      </c>
      <c r="D34" s="23"/>
      <c r="E34" s="23"/>
    </row>
    <row r="35" spans="1:5" ht="15.75">
      <c r="A35" s="122"/>
      <c r="B35" s="4" t="s">
        <v>25</v>
      </c>
      <c r="C35" s="155">
        <v>8.5</v>
      </c>
      <c r="D35" s="23">
        <v>3844397</v>
      </c>
      <c r="E35" s="23">
        <v>6075334</v>
      </c>
    </row>
    <row r="36" spans="1:5" ht="15.75">
      <c r="A36" s="122"/>
      <c r="B36" s="4" t="s">
        <v>26</v>
      </c>
      <c r="C36" s="155">
        <v>8.6</v>
      </c>
      <c r="D36" s="23">
        <v>1207110</v>
      </c>
      <c r="E36" s="23"/>
    </row>
    <row r="37" spans="1:5" ht="15.75">
      <c r="A37" s="122"/>
      <c r="B37" s="4" t="s">
        <v>27</v>
      </c>
      <c r="C37" s="84">
        <v>9</v>
      </c>
      <c r="D37" s="23"/>
      <c r="E37" s="23"/>
    </row>
    <row r="38" spans="1:5" ht="15.75">
      <c r="A38" s="122"/>
      <c r="B38" s="4" t="s">
        <v>28</v>
      </c>
      <c r="C38" s="84">
        <v>10</v>
      </c>
      <c r="D38" s="23"/>
      <c r="E38" s="23"/>
    </row>
    <row r="39" spans="1:5" ht="15.75">
      <c r="A39" s="122"/>
      <c r="B39" s="4" t="s">
        <v>158</v>
      </c>
      <c r="C39" s="84">
        <v>11</v>
      </c>
      <c r="D39" s="23"/>
      <c r="E39" s="23"/>
    </row>
    <row r="40" spans="1:5" ht="15.75">
      <c r="A40" s="122"/>
      <c r="B40" s="4" t="s">
        <v>29</v>
      </c>
      <c r="C40" s="84">
        <v>12</v>
      </c>
      <c r="D40" s="23"/>
      <c r="E40" s="23"/>
    </row>
    <row r="41" spans="1:5" ht="17.25" thickBot="1">
      <c r="A41" s="194" t="s">
        <v>6</v>
      </c>
      <c r="B41" s="195"/>
      <c r="C41" s="126"/>
      <c r="D41" s="135">
        <f>D4+D30</f>
        <v>44620047</v>
      </c>
      <c r="E41" s="135">
        <f>E4+E30</f>
        <v>62521079</v>
      </c>
    </row>
  </sheetData>
  <sheetProtection/>
  <mergeCells count="2">
    <mergeCell ref="A1:E1"/>
    <mergeCell ref="A41:B41"/>
  </mergeCells>
  <printOptions horizontalCentered="1" verticalCentered="1"/>
  <pageMargins left="0" right="0" top="0" bottom="0" header="0.5511811023622047" footer="0.2755905511811024"/>
  <pageSetup horizontalDpi="600" verticalDpi="600" orientation="portrait" paperSize="9" r:id="rId1"/>
  <headerFooter alignWithMargins="0">
    <oddHeader>&amp;C
&amp;"Arial Black,Regular"TPLANI  SHPK</oddHeader>
    <oddFooter>&amp;CAudituar nga Shkelzen Margjeka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9">
      <selection activeCell="H18" sqref="H18"/>
    </sheetView>
  </sheetViews>
  <sheetFormatPr defaultColWidth="9.140625" defaultRowHeight="12.75"/>
  <cols>
    <col min="1" max="1" width="4.140625" style="1" customWidth="1"/>
    <col min="2" max="2" width="48.421875" style="2" customWidth="1"/>
    <col min="3" max="3" width="10.8515625" style="2" customWidth="1"/>
    <col min="4" max="5" width="16.8515625" style="2" customWidth="1"/>
    <col min="6" max="16384" width="9.140625" style="2" customWidth="1"/>
  </cols>
  <sheetData>
    <row r="1" spans="1:5" ht="18.75">
      <c r="A1" s="193" t="s">
        <v>258</v>
      </c>
      <c r="B1" s="193"/>
      <c r="C1" s="193"/>
      <c r="D1" s="193"/>
      <c r="E1" s="193"/>
    </row>
    <row r="2" ht="16.5" thickBot="1"/>
    <row r="3" spans="1:5" ht="35.25" customHeight="1">
      <c r="A3" s="114" t="s">
        <v>2</v>
      </c>
      <c r="B3" s="115" t="s">
        <v>40</v>
      </c>
      <c r="C3" s="115" t="s">
        <v>7</v>
      </c>
      <c r="D3" s="116" t="s">
        <v>8</v>
      </c>
      <c r="E3" s="117" t="s">
        <v>9</v>
      </c>
    </row>
    <row r="4" spans="1:5" ht="17.25" thickBot="1">
      <c r="A4" s="118" t="s">
        <v>3</v>
      </c>
      <c r="B4" s="102" t="s">
        <v>41</v>
      </c>
      <c r="C4" s="143"/>
      <c r="D4" s="111">
        <f>D5+D6+D9+D20+D21</f>
        <v>22129395</v>
      </c>
      <c r="E4" s="119">
        <f>E5+E6+E9+E20+E21</f>
        <v>33266875</v>
      </c>
    </row>
    <row r="5" spans="1:5" ht="17.25" thickTop="1">
      <c r="A5" s="120"/>
      <c r="B5" s="109" t="s">
        <v>42</v>
      </c>
      <c r="C5" s="156">
        <v>13</v>
      </c>
      <c r="D5" s="101"/>
      <c r="E5" s="121"/>
    </row>
    <row r="6" spans="1:5" ht="16.5">
      <c r="A6" s="122"/>
      <c r="B6" s="18" t="s">
        <v>43</v>
      </c>
      <c r="C6" s="84">
        <v>14</v>
      </c>
      <c r="D6" s="85">
        <f>D7+D8</f>
        <v>0</v>
      </c>
      <c r="E6" s="123">
        <f>E7+E8</f>
        <v>0</v>
      </c>
    </row>
    <row r="7" spans="1:5" ht="16.5">
      <c r="A7" s="122"/>
      <c r="B7" s="18" t="s">
        <v>44</v>
      </c>
      <c r="C7" s="4">
        <v>14.1</v>
      </c>
      <c r="D7" s="17"/>
      <c r="E7" s="124"/>
    </row>
    <row r="8" spans="1:5" ht="16.5">
      <c r="A8" s="122"/>
      <c r="B8" s="18" t="s">
        <v>45</v>
      </c>
      <c r="C8" s="4">
        <v>14.2</v>
      </c>
      <c r="D8" s="17"/>
      <c r="E8" s="124"/>
    </row>
    <row r="9" spans="1:5" ht="16.5">
      <c r="A9" s="122"/>
      <c r="B9" s="18" t="s">
        <v>46</v>
      </c>
      <c r="C9" s="84">
        <v>15</v>
      </c>
      <c r="D9" s="17">
        <f>D10+D11+D12+D13+D14+D15+D16+D17+D18+D19</f>
        <v>22129395</v>
      </c>
      <c r="E9" s="17">
        <f>E10+E11+E12+E13+E14+E15+E16+E17+E18+E19</f>
        <v>33266875</v>
      </c>
    </row>
    <row r="10" spans="1:5" ht="16.5">
      <c r="A10" s="122"/>
      <c r="B10" s="18" t="s">
        <v>47</v>
      </c>
      <c r="C10" s="4">
        <v>15.1</v>
      </c>
      <c r="D10" s="17">
        <v>20022200</v>
      </c>
      <c r="E10" s="17">
        <v>26739071</v>
      </c>
    </row>
    <row r="11" spans="1:5" ht="16.5">
      <c r="A11" s="122"/>
      <c r="B11" s="18" t="s">
        <v>48</v>
      </c>
      <c r="C11" s="4">
        <v>15.2</v>
      </c>
      <c r="D11" s="17">
        <v>449130</v>
      </c>
      <c r="E11" s="17">
        <v>2003790</v>
      </c>
    </row>
    <row r="12" spans="1:5" ht="16.5">
      <c r="A12" s="122"/>
      <c r="B12" s="18" t="s">
        <v>49</v>
      </c>
      <c r="C12" s="4">
        <v>15.3</v>
      </c>
      <c r="D12" s="17">
        <v>137010</v>
      </c>
      <c r="E12" s="17">
        <v>100879</v>
      </c>
    </row>
    <row r="13" spans="1:5" ht="16.5">
      <c r="A13" s="122"/>
      <c r="B13" s="18" t="s">
        <v>50</v>
      </c>
      <c r="C13" s="4">
        <v>15.4</v>
      </c>
      <c r="D13" s="17">
        <v>46730</v>
      </c>
      <c r="E13" s="17">
        <v>41130</v>
      </c>
    </row>
    <row r="14" spans="1:5" ht="16.5">
      <c r="A14" s="122"/>
      <c r="B14" s="18" t="s">
        <v>51</v>
      </c>
      <c r="C14" s="4">
        <v>15.5</v>
      </c>
      <c r="D14" s="17"/>
      <c r="E14" s="17">
        <v>174750</v>
      </c>
    </row>
    <row r="15" spans="1:5" ht="16.5">
      <c r="A15" s="122"/>
      <c r="B15" s="18" t="s">
        <v>52</v>
      </c>
      <c r="C15" s="4">
        <v>15.6</v>
      </c>
      <c r="D15" s="17"/>
      <c r="E15" s="17">
        <v>633680</v>
      </c>
    </row>
    <row r="16" spans="1:5" ht="16.5">
      <c r="A16" s="122"/>
      <c r="B16" s="18" t="s">
        <v>53</v>
      </c>
      <c r="C16" s="4">
        <v>15.7</v>
      </c>
      <c r="D16" s="17">
        <v>10950</v>
      </c>
      <c r="E16" s="17"/>
    </row>
    <row r="17" spans="1:5" ht="16.5">
      <c r="A17" s="122"/>
      <c r="B17" s="18" t="s">
        <v>216</v>
      </c>
      <c r="C17" s="4">
        <v>15.8</v>
      </c>
      <c r="D17" s="17"/>
      <c r="E17" s="17"/>
    </row>
    <row r="18" spans="1:5" ht="16.5">
      <c r="A18" s="122"/>
      <c r="B18" s="18" t="s">
        <v>215</v>
      </c>
      <c r="C18" s="4">
        <v>15.9</v>
      </c>
      <c r="D18" s="17">
        <v>135023</v>
      </c>
      <c r="E18" s="17">
        <v>145973</v>
      </c>
    </row>
    <row r="19" spans="1:5" ht="16.5">
      <c r="A19" s="122"/>
      <c r="B19" s="18" t="s">
        <v>54</v>
      </c>
      <c r="C19" s="105">
        <v>15.1</v>
      </c>
      <c r="D19" s="17">
        <v>1328352</v>
      </c>
      <c r="E19" s="17">
        <v>3427602</v>
      </c>
    </row>
    <row r="20" spans="1:5" ht="16.5">
      <c r="A20" s="122"/>
      <c r="B20" s="18" t="s">
        <v>55</v>
      </c>
      <c r="C20" s="84">
        <v>16</v>
      </c>
      <c r="D20" s="17"/>
      <c r="E20" s="17"/>
    </row>
    <row r="21" spans="1:5" ht="16.5">
      <c r="A21" s="122"/>
      <c r="B21" s="18" t="s">
        <v>56</v>
      </c>
      <c r="C21" s="84">
        <v>17</v>
      </c>
      <c r="D21" s="17"/>
      <c r="E21" s="17"/>
    </row>
    <row r="22" spans="1:5" ht="17.25" thickBot="1">
      <c r="A22" s="118" t="s">
        <v>4</v>
      </c>
      <c r="B22" s="102" t="s">
        <v>57</v>
      </c>
      <c r="C22" s="102"/>
      <c r="D22" s="111">
        <f>D23+D26+D27+D28</f>
        <v>0</v>
      </c>
      <c r="E22" s="111">
        <f>E23+E26+E27+E28</f>
        <v>0</v>
      </c>
    </row>
    <row r="23" spans="1:5" ht="17.25" thickTop="1">
      <c r="A23" s="120"/>
      <c r="B23" s="109" t="s">
        <v>60</v>
      </c>
      <c r="C23" s="156">
        <v>18</v>
      </c>
      <c r="D23" s="110">
        <f>D24+D25</f>
        <v>0</v>
      </c>
      <c r="E23" s="110">
        <f>E24+E25</f>
        <v>0</v>
      </c>
    </row>
    <row r="24" spans="1:5" ht="16.5">
      <c r="A24" s="122"/>
      <c r="B24" s="18" t="s">
        <v>61</v>
      </c>
      <c r="C24" s="4">
        <v>18.1</v>
      </c>
      <c r="D24" s="17"/>
      <c r="E24" s="17"/>
    </row>
    <row r="25" spans="1:5" ht="16.5">
      <c r="A25" s="122"/>
      <c r="B25" s="18" t="s">
        <v>62</v>
      </c>
      <c r="C25" s="4">
        <v>18.2</v>
      </c>
      <c r="D25" s="17"/>
      <c r="E25" s="17"/>
    </row>
    <row r="26" spans="1:5" ht="16.5">
      <c r="A26" s="122"/>
      <c r="B26" s="18" t="s">
        <v>63</v>
      </c>
      <c r="C26" s="84">
        <v>19</v>
      </c>
      <c r="D26" s="17"/>
      <c r="E26" s="17"/>
    </row>
    <row r="27" spans="1:5" ht="16.5">
      <c r="A27" s="122"/>
      <c r="B27" s="18" t="s">
        <v>64</v>
      </c>
      <c r="C27" s="84">
        <v>20</v>
      </c>
      <c r="D27" s="17"/>
      <c r="E27" s="17"/>
    </row>
    <row r="28" spans="1:5" ht="16.5">
      <c r="A28" s="122"/>
      <c r="B28" s="18" t="s">
        <v>65</v>
      </c>
      <c r="C28" s="84">
        <v>21</v>
      </c>
      <c r="D28" s="17"/>
      <c r="E28" s="17"/>
    </row>
    <row r="29" spans="1:5" ht="16.5">
      <c r="A29" s="125"/>
      <c r="B29" s="112" t="s">
        <v>66</v>
      </c>
      <c r="C29" s="112"/>
      <c r="D29" s="113">
        <f>D4+D22</f>
        <v>22129395</v>
      </c>
      <c r="E29" s="113">
        <f>E4+E22</f>
        <v>33266875</v>
      </c>
    </row>
    <row r="30" spans="1:5" ht="17.25" thickBot="1">
      <c r="A30" s="118" t="s">
        <v>58</v>
      </c>
      <c r="B30" s="102" t="s">
        <v>59</v>
      </c>
      <c r="C30" s="102"/>
      <c r="D30" s="111">
        <f>D31+D32+D33+D34+D35+D36+D37+D38+D39+D40</f>
        <v>22490652</v>
      </c>
      <c r="E30" s="111">
        <f>E31+E32+E33+E34+E35+E36+E37+E38+E39+E40</f>
        <v>29254204</v>
      </c>
    </row>
    <row r="31" spans="1:5" ht="17.25" thickTop="1">
      <c r="A31" s="120"/>
      <c r="B31" s="109" t="s">
        <v>67</v>
      </c>
      <c r="C31" s="156">
        <v>22</v>
      </c>
      <c r="D31" s="110"/>
      <c r="E31" s="110"/>
    </row>
    <row r="32" spans="1:5" ht="16.5">
      <c r="A32" s="122"/>
      <c r="B32" s="18" t="s">
        <v>68</v>
      </c>
      <c r="C32" s="84">
        <v>23</v>
      </c>
      <c r="D32" s="17"/>
      <c r="E32" s="17"/>
    </row>
    <row r="33" spans="1:5" ht="16.5">
      <c r="A33" s="122"/>
      <c r="B33" s="18" t="s">
        <v>69</v>
      </c>
      <c r="C33" s="84">
        <v>24</v>
      </c>
      <c r="D33" s="17">
        <v>29000000</v>
      </c>
      <c r="E33" s="17">
        <v>19000000</v>
      </c>
    </row>
    <row r="34" spans="1:5" ht="16.5">
      <c r="A34" s="122"/>
      <c r="B34" s="18" t="s">
        <v>70</v>
      </c>
      <c r="C34" s="84">
        <v>25</v>
      </c>
      <c r="D34" s="17"/>
      <c r="E34" s="17"/>
    </row>
    <row r="35" spans="1:5" ht="16.5">
      <c r="A35" s="122"/>
      <c r="B35" s="18" t="s">
        <v>71</v>
      </c>
      <c r="C35" s="84">
        <v>26</v>
      </c>
      <c r="D35" s="17"/>
      <c r="E35" s="17"/>
    </row>
    <row r="36" spans="1:5" ht="16.5">
      <c r="A36" s="122"/>
      <c r="B36" s="18" t="s">
        <v>72</v>
      </c>
      <c r="C36" s="84">
        <v>27</v>
      </c>
      <c r="D36" s="17"/>
      <c r="E36" s="17"/>
    </row>
    <row r="37" spans="1:5" ht="16.5">
      <c r="A37" s="122"/>
      <c r="B37" s="18" t="s">
        <v>73</v>
      </c>
      <c r="C37" s="84">
        <v>28</v>
      </c>
      <c r="D37" s="17">
        <v>254204</v>
      </c>
      <c r="E37" s="17">
        <v>169460</v>
      </c>
    </row>
    <row r="38" spans="1:5" ht="16.5">
      <c r="A38" s="122"/>
      <c r="B38" s="18" t="s">
        <v>74</v>
      </c>
      <c r="C38" s="84">
        <v>29</v>
      </c>
      <c r="D38" s="17"/>
      <c r="E38" s="17"/>
    </row>
    <row r="39" spans="1:5" ht="16.5">
      <c r="A39" s="122"/>
      <c r="B39" s="18" t="s">
        <v>75</v>
      </c>
      <c r="C39" s="84">
        <v>30</v>
      </c>
      <c r="D39" s="17"/>
      <c r="E39" s="17"/>
    </row>
    <row r="40" spans="1:5" ht="16.5">
      <c r="A40" s="122"/>
      <c r="B40" s="18" t="s">
        <v>76</v>
      </c>
      <c r="C40" s="84">
        <v>31</v>
      </c>
      <c r="D40" s="17">
        <v>-6763552</v>
      </c>
      <c r="E40" s="17">
        <v>10084744</v>
      </c>
    </row>
    <row r="41" spans="1:5" ht="17.25" thickBot="1">
      <c r="A41" s="194" t="s">
        <v>159</v>
      </c>
      <c r="B41" s="195"/>
      <c r="C41" s="126"/>
      <c r="D41" s="127">
        <f>D4+D30</f>
        <v>44620047</v>
      </c>
      <c r="E41" s="128">
        <f>E4+E30</f>
        <v>62521079</v>
      </c>
    </row>
  </sheetData>
  <sheetProtection/>
  <mergeCells count="2">
    <mergeCell ref="A1:E1"/>
    <mergeCell ref="A41:B41"/>
  </mergeCells>
  <printOptions horizontalCentered="1" verticalCentered="1"/>
  <pageMargins left="0" right="0" top="0.35433070866141736" bottom="0" header="0.35433070866141736" footer="0"/>
  <pageSetup horizontalDpi="600" verticalDpi="600" orientation="portrait" paperSize="9" r:id="rId1"/>
  <headerFooter alignWithMargins="0">
    <oddHeader>&amp;C
&amp;"Arial Black,Regular"TPLANI SHPK</oddHeader>
    <oddFooter>&amp;CAudituar nga Shkelzen Margjeka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9">
      <selection activeCell="D13" sqref="D13"/>
    </sheetView>
  </sheetViews>
  <sheetFormatPr defaultColWidth="9.140625" defaultRowHeight="12.75"/>
  <cols>
    <col min="1" max="1" width="4.140625" style="1" customWidth="1"/>
    <col min="2" max="2" width="62.7109375" style="2" customWidth="1"/>
    <col min="3" max="3" width="8.421875" style="2" customWidth="1"/>
    <col min="4" max="4" width="14.7109375" style="2" customWidth="1"/>
    <col min="5" max="5" width="14.28125" style="2" customWidth="1"/>
    <col min="6" max="16384" width="9.140625" style="2" customWidth="1"/>
  </cols>
  <sheetData>
    <row r="1" spans="1:5" ht="16.5">
      <c r="A1" s="192" t="s">
        <v>259</v>
      </c>
      <c r="B1" s="192"/>
      <c r="C1" s="192"/>
      <c r="D1" s="192"/>
      <c r="E1" s="192"/>
    </row>
    <row r="2" spans="1:5" ht="16.5">
      <c r="A2" s="192" t="s">
        <v>78</v>
      </c>
      <c r="B2" s="192"/>
      <c r="C2" s="192"/>
      <c r="D2" s="192"/>
      <c r="E2" s="192"/>
    </row>
    <row r="3" ht="16.5" thickBot="1"/>
    <row r="4" spans="1:5" ht="35.25" customHeight="1">
      <c r="A4" s="146" t="s">
        <v>2</v>
      </c>
      <c r="B4" s="115" t="s">
        <v>77</v>
      </c>
      <c r="C4" s="115"/>
      <c r="D4" s="116" t="s">
        <v>8</v>
      </c>
      <c r="E4" s="117" t="s">
        <v>9</v>
      </c>
    </row>
    <row r="5" spans="1:5" ht="17.25" thickBot="1">
      <c r="A5" s="147">
        <v>1</v>
      </c>
      <c r="B5" s="138" t="s">
        <v>79</v>
      </c>
      <c r="C5" s="139">
        <v>8</v>
      </c>
      <c r="D5" s="140">
        <v>8516251</v>
      </c>
      <c r="E5" s="140">
        <v>44391041</v>
      </c>
    </row>
    <row r="6" spans="1:5" ht="17.25" thickTop="1">
      <c r="A6" s="120">
        <v>2</v>
      </c>
      <c r="B6" s="109" t="s">
        <v>80</v>
      </c>
      <c r="C6" s="137"/>
      <c r="D6" s="101"/>
      <c r="E6" s="101"/>
    </row>
    <row r="7" spans="1:5" ht="16.5">
      <c r="A7" s="122">
        <v>3</v>
      </c>
      <c r="B7" s="18" t="s">
        <v>81</v>
      </c>
      <c r="C7" s="108"/>
      <c r="D7" s="17"/>
      <c r="E7" s="17"/>
    </row>
    <row r="8" spans="1:5" ht="16.5">
      <c r="A8" s="122">
        <v>4</v>
      </c>
      <c r="B8" s="18" t="s">
        <v>82</v>
      </c>
      <c r="C8" s="108">
        <v>9</v>
      </c>
      <c r="D8" s="25">
        <v>5608393</v>
      </c>
      <c r="E8" s="25">
        <v>21840697</v>
      </c>
    </row>
    <row r="9" spans="1:5" ht="16.5">
      <c r="A9" s="122">
        <v>5</v>
      </c>
      <c r="B9" s="18" t="s">
        <v>83</v>
      </c>
      <c r="C9" s="108">
        <v>10</v>
      </c>
      <c r="D9" s="25">
        <f>D10+D11+D12+D13+D14+D15+D16+D17+D18+D19+D20</f>
        <v>7701429</v>
      </c>
      <c r="E9" s="25">
        <f>E10+E11+E12+E13+E14+E15+E16+E17+E18+E19+E20</f>
        <v>10297611</v>
      </c>
    </row>
    <row r="10" spans="1:5" ht="16.5">
      <c r="A10" s="122"/>
      <c r="B10" s="18" t="s">
        <v>84</v>
      </c>
      <c r="C10" s="108">
        <v>10.1</v>
      </c>
      <c r="D10" s="17">
        <v>5746400</v>
      </c>
      <c r="E10" s="17">
        <v>4823392</v>
      </c>
    </row>
    <row r="11" spans="1:5" ht="16.5">
      <c r="A11" s="122"/>
      <c r="B11" s="18" t="s">
        <v>85</v>
      </c>
      <c r="C11" s="108">
        <v>10.2</v>
      </c>
      <c r="D11" s="17">
        <v>921775</v>
      </c>
      <c r="E11" s="17">
        <v>724848</v>
      </c>
    </row>
    <row r="12" spans="1:5" ht="16.5">
      <c r="A12" s="122"/>
      <c r="B12" s="18" t="s">
        <v>217</v>
      </c>
      <c r="C12" s="108">
        <v>10.3</v>
      </c>
      <c r="D12" s="17">
        <v>347845</v>
      </c>
      <c r="E12" s="17">
        <v>3302179</v>
      </c>
    </row>
    <row r="13" spans="1:5" ht="16.5">
      <c r="A13" s="122"/>
      <c r="B13" s="18" t="s">
        <v>160</v>
      </c>
      <c r="C13" s="108">
        <v>10.4</v>
      </c>
      <c r="D13" s="17">
        <v>10000</v>
      </c>
      <c r="E13" s="17">
        <v>140000</v>
      </c>
    </row>
    <row r="14" spans="1:5" ht="16.5">
      <c r="A14" s="122"/>
      <c r="B14" s="18" t="s">
        <v>218</v>
      </c>
      <c r="C14" s="108">
        <v>10.5</v>
      </c>
      <c r="D14" s="17">
        <v>265500</v>
      </c>
      <c r="E14" s="17">
        <v>459050</v>
      </c>
    </row>
    <row r="15" spans="1:5" ht="16.5">
      <c r="A15" s="122"/>
      <c r="B15" s="18" t="s">
        <v>219</v>
      </c>
      <c r="C15" s="108">
        <v>10.6</v>
      </c>
      <c r="D15" s="17">
        <v>280000</v>
      </c>
      <c r="E15" s="17">
        <v>240000</v>
      </c>
    </row>
    <row r="16" spans="1:5" ht="16.5">
      <c r="A16" s="122"/>
      <c r="B16" s="18" t="s">
        <v>297</v>
      </c>
      <c r="C16" s="108">
        <v>10.7</v>
      </c>
      <c r="D16" s="17">
        <v>43600</v>
      </c>
      <c r="E16" s="17"/>
    </row>
    <row r="17" spans="1:5" ht="16.5">
      <c r="A17" s="122"/>
      <c r="B17" s="18" t="s">
        <v>220</v>
      </c>
      <c r="C17" s="108">
        <v>10.8</v>
      </c>
      <c r="D17" s="17"/>
      <c r="E17" s="17"/>
    </row>
    <row r="18" spans="1:5" ht="16.5">
      <c r="A18" s="122"/>
      <c r="B18" s="18" t="s">
        <v>221</v>
      </c>
      <c r="C18" s="108">
        <v>10.9</v>
      </c>
      <c r="D18" s="17"/>
      <c r="E18" s="17">
        <v>266842</v>
      </c>
    </row>
    <row r="19" spans="1:5" ht="16.5">
      <c r="A19" s="122"/>
      <c r="B19" s="18" t="s">
        <v>222</v>
      </c>
      <c r="C19" s="136">
        <v>10.1</v>
      </c>
      <c r="D19" s="17">
        <v>68120</v>
      </c>
      <c r="E19" s="17">
        <v>146500</v>
      </c>
    </row>
    <row r="20" spans="1:5" ht="16.5">
      <c r="A20" s="122"/>
      <c r="B20" s="18" t="s">
        <v>161</v>
      </c>
      <c r="C20" s="108">
        <v>10.11</v>
      </c>
      <c r="D20" s="17">
        <v>18189</v>
      </c>
      <c r="E20" s="17">
        <v>194800</v>
      </c>
    </row>
    <row r="21" spans="1:5" ht="16.5">
      <c r="A21" s="122">
        <v>6</v>
      </c>
      <c r="B21" s="18" t="s">
        <v>86</v>
      </c>
      <c r="C21" s="108">
        <v>11</v>
      </c>
      <c r="D21" s="17">
        <v>1253582</v>
      </c>
      <c r="E21" s="17">
        <v>994130</v>
      </c>
    </row>
    <row r="22" spans="1:5" ht="16.5">
      <c r="A22" s="122">
        <v>7</v>
      </c>
      <c r="B22" s="18" t="s">
        <v>87</v>
      </c>
      <c r="C22" s="108">
        <v>12</v>
      </c>
      <c r="D22" s="17"/>
      <c r="E22" s="17">
        <v>68500</v>
      </c>
    </row>
    <row r="23" spans="1:5" ht="16.5">
      <c r="A23" s="148">
        <v>8</v>
      </c>
      <c r="B23" s="142" t="s">
        <v>88</v>
      </c>
      <c r="C23" s="142"/>
      <c r="D23" s="113">
        <f>D8+D9+D21+D22</f>
        <v>14563404</v>
      </c>
      <c r="E23" s="113">
        <f>E8+E9+E21+E22</f>
        <v>33200938</v>
      </c>
    </row>
    <row r="24" spans="1:5" ht="17.25" thickBot="1">
      <c r="A24" s="147">
        <v>9</v>
      </c>
      <c r="B24" s="141" t="s">
        <v>89</v>
      </c>
      <c r="C24" s="141"/>
      <c r="D24" s="111">
        <f>D5+D6+D7-D23</f>
        <v>-6047153</v>
      </c>
      <c r="E24" s="111">
        <f>E5+E6+E7-E23</f>
        <v>11190103</v>
      </c>
    </row>
    <row r="25" spans="1:5" ht="17.25" thickTop="1">
      <c r="A25" s="120">
        <v>10</v>
      </c>
      <c r="B25" s="109" t="s">
        <v>90</v>
      </c>
      <c r="C25" s="137"/>
      <c r="D25" s="110"/>
      <c r="E25" s="110"/>
    </row>
    <row r="26" spans="1:5" ht="16.5">
      <c r="A26" s="122">
        <v>11</v>
      </c>
      <c r="B26" s="18" t="s">
        <v>91</v>
      </c>
      <c r="C26" s="108"/>
      <c r="D26" s="17"/>
      <c r="E26" s="17"/>
    </row>
    <row r="27" spans="1:5" ht="16.5">
      <c r="A27" s="122">
        <v>12</v>
      </c>
      <c r="B27" s="18" t="s">
        <v>92</v>
      </c>
      <c r="C27" s="108">
        <v>13</v>
      </c>
      <c r="D27" s="25">
        <f>D28+D29+D30+D31</f>
        <v>716399</v>
      </c>
      <c r="E27" s="25">
        <f>E28+E29+E30+E31</f>
        <v>-36813</v>
      </c>
    </row>
    <row r="28" spans="1:5" ht="16.5">
      <c r="A28" s="122"/>
      <c r="B28" s="18" t="s">
        <v>93</v>
      </c>
      <c r="C28" s="108"/>
      <c r="D28" s="17"/>
      <c r="E28" s="17"/>
    </row>
    <row r="29" spans="1:5" ht="16.5">
      <c r="A29" s="122"/>
      <c r="B29" s="18" t="s">
        <v>94</v>
      </c>
      <c r="C29" s="108">
        <v>13.1</v>
      </c>
      <c r="D29" s="17">
        <v>20142</v>
      </c>
      <c r="E29" s="17">
        <v>19697</v>
      </c>
    </row>
    <row r="30" spans="1:5" ht="16.5">
      <c r="A30" s="122"/>
      <c r="B30" s="18" t="s">
        <v>95</v>
      </c>
      <c r="C30" s="108">
        <v>13.2</v>
      </c>
      <c r="D30" s="17">
        <v>696257</v>
      </c>
      <c r="E30" s="17">
        <v>-56510</v>
      </c>
    </row>
    <row r="31" spans="1:5" ht="16.5">
      <c r="A31" s="122"/>
      <c r="B31" s="18" t="s">
        <v>96</v>
      </c>
      <c r="C31" s="108">
        <v>13.3</v>
      </c>
      <c r="D31" s="17"/>
      <c r="E31" s="17"/>
    </row>
    <row r="32" spans="1:5" ht="16.5">
      <c r="A32" s="148">
        <v>13</v>
      </c>
      <c r="B32" s="144" t="s">
        <v>98</v>
      </c>
      <c r="C32" s="142"/>
      <c r="D32" s="145">
        <f>D25+D26+D28+D29+D30+D31</f>
        <v>716399</v>
      </c>
      <c r="E32" s="145">
        <f>E25+E26+E28+E29+E30+E31</f>
        <v>-36813</v>
      </c>
    </row>
    <row r="33" spans="1:5" ht="17.25" thickBot="1">
      <c r="A33" s="147">
        <v>14</v>
      </c>
      <c r="B33" s="143" t="s">
        <v>97</v>
      </c>
      <c r="C33" s="141"/>
      <c r="D33" s="111">
        <f>D24-D32</f>
        <v>-6763552</v>
      </c>
      <c r="E33" s="111">
        <f>E24-E32</f>
        <v>11226916</v>
      </c>
    </row>
    <row r="34" spans="1:5" ht="17.25" thickTop="1">
      <c r="A34" s="120">
        <v>15</v>
      </c>
      <c r="B34" s="109" t="s">
        <v>99</v>
      </c>
      <c r="C34" s="137"/>
      <c r="D34" s="110"/>
      <c r="E34" s="110">
        <v>1142172</v>
      </c>
    </row>
    <row r="35" spans="1:5" ht="17.25" thickBot="1">
      <c r="A35" s="147">
        <v>16</v>
      </c>
      <c r="B35" s="143" t="s">
        <v>100</v>
      </c>
      <c r="C35" s="141"/>
      <c r="D35" s="111">
        <f>D33-D34</f>
        <v>-6763552</v>
      </c>
      <c r="E35" s="111">
        <f>E33-E34</f>
        <v>10084744</v>
      </c>
    </row>
    <row r="36" spans="1:5" ht="18" thickBot="1" thickTop="1">
      <c r="A36" s="149">
        <v>17</v>
      </c>
      <c r="B36" s="150" t="s">
        <v>101</v>
      </c>
      <c r="C36" s="151"/>
      <c r="D36" s="152"/>
      <c r="E36" s="153"/>
    </row>
  </sheetData>
  <sheetProtection/>
  <mergeCells count="2">
    <mergeCell ref="A1:E1"/>
    <mergeCell ref="A2:E2"/>
  </mergeCells>
  <printOptions horizontalCentered="1" verticalCentered="1"/>
  <pageMargins left="0.11811023622047245" right="0" top="0" bottom="0" header="0" footer="0"/>
  <pageSetup horizontalDpi="600" verticalDpi="600" orientation="portrait" paperSize="9" scale="90" r:id="rId1"/>
  <headerFooter alignWithMargins="0">
    <oddHeader>&amp;C
TPLANI SHPK</oddHeader>
    <oddFooter>&amp;CAudituar nga Shkelzen Margjeka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44">
      <selection activeCell="L20" sqref="L20"/>
    </sheetView>
  </sheetViews>
  <sheetFormatPr defaultColWidth="9.140625" defaultRowHeight="12.75"/>
  <cols>
    <col min="1" max="1" width="5.57421875" style="0" customWidth="1"/>
    <col min="2" max="2" width="5.28125" style="0" customWidth="1"/>
    <col min="4" max="4" width="33.28125" style="0" customWidth="1"/>
    <col min="5" max="5" width="7.57421875" style="0" customWidth="1"/>
    <col min="6" max="6" width="27.8515625" style="0" customWidth="1"/>
    <col min="7" max="7" width="13.8515625" style="0" customWidth="1"/>
    <col min="8" max="8" width="2.57421875" style="0" hidden="1" customWidth="1"/>
    <col min="9" max="9" width="5.421875" style="0" hidden="1" customWidth="1"/>
    <col min="10" max="10" width="13.00390625" style="0" hidden="1" customWidth="1"/>
    <col min="11" max="11" width="9.140625" style="0" hidden="1" customWidth="1"/>
  </cols>
  <sheetData>
    <row r="1" spans="2:9" ht="15.75" customHeight="1">
      <c r="B1" s="200" t="s">
        <v>213</v>
      </c>
      <c r="C1" s="200"/>
      <c r="D1" s="200"/>
      <c r="E1" s="200"/>
      <c r="F1" s="200"/>
      <c r="G1" s="200"/>
      <c r="H1" s="200"/>
      <c r="I1" s="200"/>
    </row>
    <row r="2" spans="2:9" ht="24.75" customHeight="1">
      <c r="B2" s="200"/>
      <c r="C2" s="200"/>
      <c r="D2" s="200"/>
      <c r="E2" s="200"/>
      <c r="F2" s="200"/>
      <c r="G2" s="200"/>
      <c r="H2" s="200"/>
      <c r="I2" s="200"/>
    </row>
    <row r="3" spans="2:9" ht="24.75" customHeight="1">
      <c r="B3" s="163"/>
      <c r="C3" s="163"/>
      <c r="D3" s="163"/>
      <c r="E3" s="163"/>
      <c r="F3" s="163"/>
      <c r="G3" s="163"/>
      <c r="H3" s="163"/>
      <c r="I3" s="163"/>
    </row>
    <row r="5" spans="1:6" ht="15.75">
      <c r="A5" s="21">
        <v>1</v>
      </c>
      <c r="B5" s="157"/>
      <c r="C5" s="158" t="s">
        <v>232</v>
      </c>
      <c r="D5" s="27"/>
      <c r="E5" s="27"/>
      <c r="F5" s="27"/>
    </row>
    <row r="6" spans="2:6" ht="12.75">
      <c r="B6" s="27"/>
      <c r="C6" s="27" t="s">
        <v>233</v>
      </c>
      <c r="D6" s="27"/>
      <c r="E6" s="27"/>
      <c r="F6" s="27"/>
    </row>
    <row r="7" spans="2:6" ht="12.75">
      <c r="B7" s="27"/>
      <c r="C7" s="27" t="s">
        <v>234</v>
      </c>
      <c r="D7" s="27"/>
      <c r="E7" s="27"/>
      <c r="F7" s="27"/>
    </row>
    <row r="8" spans="2:6" ht="12.75">
      <c r="B8" s="27"/>
      <c r="C8" s="27" t="s">
        <v>235</v>
      </c>
      <c r="D8" s="27"/>
      <c r="E8" s="27"/>
      <c r="F8" s="27"/>
    </row>
    <row r="9" spans="2:6" ht="12.75">
      <c r="B9" s="27"/>
      <c r="C9" s="27" t="s">
        <v>236</v>
      </c>
      <c r="D9" s="27"/>
      <c r="E9" s="27"/>
      <c r="F9" s="27"/>
    </row>
    <row r="10" spans="2:6" ht="12.75">
      <c r="B10" s="27"/>
      <c r="C10" s="27" t="s">
        <v>237</v>
      </c>
      <c r="D10" s="27"/>
      <c r="E10" s="27"/>
      <c r="F10" s="27"/>
    </row>
    <row r="11" spans="2:6" ht="12.75">
      <c r="B11" s="27"/>
      <c r="C11" s="27"/>
      <c r="D11" s="27"/>
      <c r="E11" s="27"/>
      <c r="F11" s="27"/>
    </row>
    <row r="12" spans="1:6" ht="15.75">
      <c r="A12" s="21"/>
      <c r="B12" s="159"/>
      <c r="C12" s="158" t="s">
        <v>238</v>
      </c>
      <c r="D12" s="27"/>
      <c r="E12" s="27"/>
      <c r="F12" s="27"/>
    </row>
    <row r="13" spans="2:6" ht="12.75">
      <c r="B13" s="27"/>
      <c r="C13" s="27" t="s">
        <v>241</v>
      </c>
      <c r="D13" s="27"/>
      <c r="E13" s="27"/>
      <c r="F13" s="27"/>
    </row>
    <row r="14" spans="2:6" ht="12.75">
      <c r="B14" s="27"/>
      <c r="C14" s="27" t="s">
        <v>239</v>
      </c>
      <c r="D14" s="27"/>
      <c r="E14" s="27"/>
      <c r="F14" s="27"/>
    </row>
    <row r="15" spans="2:6" ht="12.75">
      <c r="B15" s="27"/>
      <c r="C15" s="27" t="s">
        <v>242</v>
      </c>
      <c r="D15" s="27"/>
      <c r="E15" s="27"/>
      <c r="F15" s="27"/>
    </row>
    <row r="16" spans="2:6" ht="12.75">
      <c r="B16" s="27"/>
      <c r="C16" s="27" t="s">
        <v>240</v>
      </c>
      <c r="D16" s="27"/>
      <c r="E16" s="27"/>
      <c r="F16" s="27"/>
    </row>
    <row r="17" spans="2:6" ht="12.75">
      <c r="B17" s="27"/>
      <c r="C17" s="168" t="s">
        <v>263</v>
      </c>
      <c r="D17" s="27"/>
      <c r="E17" s="27"/>
      <c r="F17" s="27"/>
    </row>
    <row r="19" spans="2:12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21">
        <v>1</v>
      </c>
      <c r="B20" s="27"/>
      <c r="C20" s="27"/>
      <c r="D20" s="28"/>
      <c r="E20" s="27"/>
      <c r="F20" s="27"/>
      <c r="G20" s="27"/>
      <c r="H20" s="27"/>
      <c r="I20" s="27"/>
      <c r="J20" s="27"/>
      <c r="K20" s="27"/>
      <c r="L20" s="27"/>
    </row>
    <row r="21" spans="2:12" ht="12.75">
      <c r="B21" s="27">
        <v>1.1</v>
      </c>
      <c r="C21" s="168" t="s">
        <v>333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2.75">
      <c r="B22" s="27"/>
      <c r="C22" s="27" t="s">
        <v>223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2.75">
      <c r="B24" s="27">
        <v>1.2</v>
      </c>
      <c r="C24" s="27" t="s">
        <v>162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2.75">
      <c r="B26" s="27" t="s">
        <v>163</v>
      </c>
      <c r="C26" s="168" t="s">
        <v>301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2" ht="12.75">
      <c r="B27" s="27"/>
      <c r="C27" s="168" t="s">
        <v>302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2.75">
      <c r="B29" s="27"/>
      <c r="C29" s="27" t="s">
        <v>243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2:12" ht="12.75">
      <c r="B30" s="27"/>
      <c r="C30" s="168" t="s">
        <v>303</v>
      </c>
      <c r="D30" s="27"/>
      <c r="E30" s="27"/>
      <c r="F30" s="27"/>
      <c r="G30" s="27"/>
      <c r="H30" s="27"/>
      <c r="I30" s="27"/>
      <c r="J30" s="27"/>
      <c r="K30" s="27"/>
      <c r="L30" s="27"/>
    </row>
    <row r="31" spans="2:12" ht="12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2.75">
      <c r="A32" s="21">
        <v>3</v>
      </c>
      <c r="B32" s="27"/>
      <c r="C32" s="159" t="s">
        <v>224</v>
      </c>
      <c r="D32" s="159"/>
      <c r="E32" s="159"/>
      <c r="F32" s="27"/>
      <c r="G32" s="27"/>
      <c r="H32" s="27"/>
      <c r="I32" s="27"/>
      <c r="J32" s="27"/>
      <c r="K32" s="27"/>
      <c r="L32" s="27"/>
    </row>
    <row r="33" spans="1:12" ht="12.75">
      <c r="A33" s="21"/>
      <c r="B33" s="27"/>
      <c r="C33" s="159"/>
      <c r="D33" s="159"/>
      <c r="E33" s="159"/>
      <c r="F33" s="27"/>
      <c r="G33" s="27"/>
      <c r="H33" s="27"/>
      <c r="I33" s="27"/>
      <c r="J33" s="27"/>
      <c r="K33" s="27"/>
      <c r="L33" s="27"/>
    </row>
    <row r="34" spans="2:13" ht="12.75">
      <c r="B34" s="27">
        <v>3.1</v>
      </c>
      <c r="C34" s="168" t="s">
        <v>304</v>
      </c>
      <c r="D34" s="27"/>
      <c r="E34" s="27"/>
      <c r="F34" s="27"/>
      <c r="G34" s="27"/>
      <c r="H34" s="27"/>
      <c r="I34" s="27"/>
      <c r="J34" s="27"/>
      <c r="K34" s="27"/>
      <c r="L34" s="27"/>
      <c r="M34" s="79"/>
    </row>
    <row r="35" spans="2:12" ht="12.75">
      <c r="B35" s="27"/>
      <c r="C35" s="27" t="s">
        <v>244</v>
      </c>
      <c r="D35" s="27"/>
      <c r="E35" s="27"/>
      <c r="F35" s="27"/>
      <c r="G35" s="27"/>
      <c r="H35" s="27"/>
      <c r="I35" s="27"/>
      <c r="J35" s="27"/>
      <c r="K35" s="27"/>
      <c r="L35" s="27"/>
    </row>
    <row r="36" spans="2:12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3" ht="12.75">
      <c r="B37">
        <v>3.2</v>
      </c>
      <c r="C37" s="168" t="s">
        <v>305</v>
      </c>
    </row>
    <row r="38" ht="12.75">
      <c r="C38" s="168"/>
    </row>
    <row r="39" spans="2:3" ht="12.75">
      <c r="B39">
        <v>3.3</v>
      </c>
      <c r="C39" s="168" t="s">
        <v>308</v>
      </c>
    </row>
    <row r="40" ht="12.75">
      <c r="C40" s="168"/>
    </row>
    <row r="41" spans="2:3" ht="12.75">
      <c r="B41">
        <v>3.4</v>
      </c>
      <c r="C41" s="168" t="s">
        <v>309</v>
      </c>
    </row>
    <row r="42" ht="12.75">
      <c r="C42" s="27"/>
    </row>
    <row r="43" spans="2:3" ht="12.75">
      <c r="B43">
        <v>3.5</v>
      </c>
      <c r="C43" s="179" t="s">
        <v>306</v>
      </c>
    </row>
    <row r="44" ht="12.75">
      <c r="C44" s="179"/>
    </row>
    <row r="45" spans="2:3" ht="12.75">
      <c r="B45">
        <v>3.6</v>
      </c>
      <c r="C45" s="179" t="s">
        <v>310</v>
      </c>
    </row>
    <row r="47" spans="2:3" ht="12.75">
      <c r="B47">
        <v>3.7</v>
      </c>
      <c r="C47" s="179" t="s">
        <v>225</v>
      </c>
    </row>
    <row r="49" spans="2:6" ht="12.75">
      <c r="B49">
        <v>4</v>
      </c>
      <c r="C49" s="204" t="s">
        <v>307</v>
      </c>
      <c r="D49" s="205"/>
      <c r="E49" s="205"/>
      <c r="F49" s="205"/>
    </row>
    <row r="50" spans="3:6" ht="12.75">
      <c r="C50" s="165"/>
      <c r="D50" s="165"/>
      <c r="E50" s="165"/>
      <c r="F50" s="165"/>
    </row>
    <row r="51" ht="12.75">
      <c r="F51" s="80"/>
    </row>
    <row r="52" spans="1:5" ht="12.75">
      <c r="A52" s="21">
        <v>8</v>
      </c>
      <c r="C52" s="21" t="s">
        <v>311</v>
      </c>
      <c r="D52" s="21"/>
      <c r="E52" s="21"/>
    </row>
    <row r="53" spans="1:5" ht="12.75">
      <c r="A53" s="21"/>
      <c r="C53" s="21"/>
      <c r="D53" s="21"/>
      <c r="E53" s="21"/>
    </row>
    <row r="54" spans="2:3" ht="12.75">
      <c r="B54">
        <v>8.5</v>
      </c>
      <c r="C54" s="179" t="s">
        <v>312</v>
      </c>
    </row>
    <row r="55" ht="12.75">
      <c r="C55" s="179"/>
    </row>
    <row r="56" spans="2:3" ht="12.75">
      <c r="B56">
        <v>8.6</v>
      </c>
      <c r="C56" s="179" t="s">
        <v>313</v>
      </c>
    </row>
    <row r="57" ht="12.75">
      <c r="C57" s="179"/>
    </row>
    <row r="58" ht="12.75">
      <c r="C58" s="179"/>
    </row>
    <row r="59" ht="12.75">
      <c r="C59" s="179"/>
    </row>
    <row r="60" ht="12.75">
      <c r="C60" s="179"/>
    </row>
    <row r="61" ht="12.75">
      <c r="C61" s="179"/>
    </row>
    <row r="62" ht="12.75">
      <c r="C62" s="179"/>
    </row>
    <row r="64" spans="1:3" ht="12.75">
      <c r="A64" s="21">
        <v>15</v>
      </c>
      <c r="C64" s="179" t="s">
        <v>314</v>
      </c>
    </row>
    <row r="65" ht="12.75">
      <c r="A65" s="21"/>
    </row>
    <row r="66" spans="2:3" ht="12.75">
      <c r="B66">
        <v>15.1</v>
      </c>
      <c r="C66" s="179" t="s">
        <v>315</v>
      </c>
    </row>
    <row r="67" ht="12.75">
      <c r="C67" s="179"/>
    </row>
    <row r="68" spans="2:3" ht="12.75">
      <c r="B68">
        <v>15.2</v>
      </c>
      <c r="C68" s="179" t="s">
        <v>316</v>
      </c>
    </row>
    <row r="69" ht="12.75">
      <c r="C69" s="179"/>
    </row>
    <row r="70" spans="2:3" ht="12.75">
      <c r="B70">
        <v>15.3</v>
      </c>
      <c r="C70" s="179" t="s">
        <v>317</v>
      </c>
    </row>
    <row r="71" ht="12.75">
      <c r="C71" s="179"/>
    </row>
    <row r="72" spans="2:3" ht="12.75">
      <c r="B72">
        <v>15.4</v>
      </c>
      <c r="C72" s="179" t="s">
        <v>318</v>
      </c>
    </row>
    <row r="73" ht="12.75">
      <c r="C73" s="179"/>
    </row>
    <row r="74" spans="2:3" ht="12.75">
      <c r="B74">
        <v>15.7</v>
      </c>
      <c r="C74" s="179" t="s">
        <v>319</v>
      </c>
    </row>
    <row r="75" ht="12.75">
      <c r="C75" s="179"/>
    </row>
    <row r="76" spans="2:3" ht="12.75">
      <c r="B76">
        <v>15.9</v>
      </c>
      <c r="C76" s="179" t="s">
        <v>320</v>
      </c>
    </row>
    <row r="77" ht="12.75">
      <c r="C77" s="179"/>
    </row>
    <row r="78" spans="2:3" ht="12.75">
      <c r="B78">
        <v>15.1</v>
      </c>
      <c r="C78" s="179" t="s">
        <v>321</v>
      </c>
    </row>
    <row r="80" spans="2:6" ht="13.5" thickBot="1">
      <c r="B80" s="96">
        <v>15</v>
      </c>
      <c r="D80" s="166" t="s">
        <v>197</v>
      </c>
      <c r="F80" s="180">
        <v>22129395</v>
      </c>
    </row>
    <row r="81" spans="2:4" ht="12.75">
      <c r="B81" s="96"/>
      <c r="D81" s="21"/>
    </row>
    <row r="82" spans="2:6" ht="12.75">
      <c r="B82">
        <v>15.1</v>
      </c>
      <c r="D82" t="s">
        <v>198</v>
      </c>
      <c r="F82" s="181">
        <v>20022200</v>
      </c>
    </row>
    <row r="83" ht="12.75">
      <c r="F83" s="78"/>
    </row>
    <row r="84" spans="2:6" ht="12.75">
      <c r="B84">
        <v>15.2</v>
      </c>
      <c r="D84" t="s">
        <v>199</v>
      </c>
      <c r="F84" s="93">
        <v>449130</v>
      </c>
    </row>
    <row r="85" ht="13.5" thickBot="1">
      <c r="F85" s="77">
        <f>F84</f>
        <v>449130</v>
      </c>
    </row>
    <row r="86" ht="13.5" thickTop="1">
      <c r="F86" s="92"/>
    </row>
    <row r="87" spans="2:6" ht="12.75">
      <c r="B87">
        <v>15.3</v>
      </c>
      <c r="D87" t="s">
        <v>200</v>
      </c>
      <c r="F87" s="93">
        <v>137010</v>
      </c>
    </row>
    <row r="88" ht="13.5" thickBot="1">
      <c r="F88" s="77">
        <f>F87</f>
        <v>137010</v>
      </c>
    </row>
    <row r="89" ht="13.5" thickTop="1">
      <c r="F89" s="92"/>
    </row>
    <row r="90" spans="2:6" ht="12.75">
      <c r="B90">
        <v>15.4</v>
      </c>
      <c r="D90" t="s">
        <v>201</v>
      </c>
      <c r="F90" s="93">
        <v>46730</v>
      </c>
    </row>
    <row r="91" ht="13.5" thickBot="1">
      <c r="F91" s="77">
        <f>F90</f>
        <v>46730</v>
      </c>
    </row>
    <row r="92" ht="13.5" thickTop="1">
      <c r="F92" s="92"/>
    </row>
    <row r="93" spans="2:6" ht="12.75">
      <c r="B93">
        <v>15.7</v>
      </c>
      <c r="D93" s="179" t="s">
        <v>322</v>
      </c>
      <c r="F93" s="93">
        <v>10950</v>
      </c>
    </row>
    <row r="94" ht="13.5" thickBot="1">
      <c r="F94" s="77">
        <f>F93</f>
        <v>10950</v>
      </c>
    </row>
    <row r="95" ht="13.5" thickTop="1">
      <c r="F95" s="92"/>
    </row>
    <row r="96" ht="12.75">
      <c r="F96" s="92"/>
    </row>
    <row r="97" spans="2:6" ht="12.75">
      <c r="B97">
        <v>15.9</v>
      </c>
      <c r="D97" t="s">
        <v>245</v>
      </c>
      <c r="F97" s="93">
        <v>135023</v>
      </c>
    </row>
    <row r="98" ht="12.75">
      <c r="F98" s="92">
        <f>F97</f>
        <v>135023</v>
      </c>
    </row>
    <row r="99" s="164" customFormat="1" ht="12.75">
      <c r="F99" s="92"/>
    </row>
    <row r="100" s="164" customFormat="1" ht="12.75">
      <c r="F100" s="92"/>
    </row>
    <row r="101" spans="2:6" ht="12.75">
      <c r="B101" s="154">
        <v>15.1</v>
      </c>
      <c r="D101" t="s">
        <v>226</v>
      </c>
      <c r="F101" s="93">
        <v>1328352</v>
      </c>
    </row>
    <row r="102" ht="13.5" thickBot="1">
      <c r="F102" s="77">
        <f>F101</f>
        <v>1328352</v>
      </c>
    </row>
    <row r="103" ht="13.5" thickTop="1">
      <c r="F103" s="92"/>
    </row>
    <row r="104" spans="1:5" ht="13.5" thickBot="1">
      <c r="A104" s="21" t="s">
        <v>58</v>
      </c>
      <c r="C104" s="166" t="s">
        <v>323</v>
      </c>
      <c r="D104" s="166"/>
      <c r="E104" s="166"/>
    </row>
    <row r="105" spans="1:5" ht="12.75">
      <c r="A105" s="21"/>
      <c r="C105" s="167"/>
      <c r="D105" s="167"/>
      <c r="E105" s="167"/>
    </row>
    <row r="106" spans="2:3" ht="12.75">
      <c r="B106">
        <v>24</v>
      </c>
      <c r="C106" s="179" t="s">
        <v>324</v>
      </c>
    </row>
    <row r="108" spans="2:3" ht="12.75">
      <c r="B108">
        <v>28</v>
      </c>
      <c r="C108" s="179" t="s">
        <v>325</v>
      </c>
    </row>
    <row r="110" spans="2:3" ht="12.75">
      <c r="B110">
        <v>31</v>
      </c>
      <c r="C110" s="179" t="s">
        <v>326</v>
      </c>
    </row>
    <row r="112" ht="12.75">
      <c r="F112" s="92"/>
    </row>
    <row r="113" spans="2:6" ht="12.75">
      <c r="B113">
        <v>24</v>
      </c>
      <c r="D113" t="s">
        <v>227</v>
      </c>
      <c r="F113" s="93" t="s">
        <v>327</v>
      </c>
    </row>
    <row r="114" ht="13.5" thickBot="1">
      <c r="F114" s="77" t="str">
        <f>F113</f>
        <v>29,000,000 leke</v>
      </c>
    </row>
    <row r="115" ht="13.5" thickTop="1">
      <c r="F115" s="92"/>
    </row>
    <row r="116" spans="2:6" ht="12.75">
      <c r="B116">
        <v>28</v>
      </c>
      <c r="D116" t="s">
        <v>202</v>
      </c>
      <c r="F116" s="93" t="s">
        <v>328</v>
      </c>
    </row>
    <row r="117" ht="13.5" thickBot="1">
      <c r="F117" s="77" t="str">
        <f>F116</f>
        <v>254,204  leke</v>
      </c>
    </row>
    <row r="118" ht="13.5" thickTop="1">
      <c r="F118" s="92"/>
    </row>
    <row r="119" spans="2:6" ht="12.75">
      <c r="B119">
        <v>31</v>
      </c>
      <c r="D119" s="179" t="s">
        <v>329</v>
      </c>
      <c r="F119" s="93" t="s">
        <v>330</v>
      </c>
    </row>
    <row r="120" ht="13.5" thickBot="1">
      <c r="F120" s="77" t="str">
        <f>F119</f>
        <v>6,763,552  leke</v>
      </c>
    </row>
    <row r="121" ht="13.5" thickTop="1">
      <c r="F121" s="92"/>
    </row>
    <row r="122" ht="12.75">
      <c r="F122" s="92"/>
    </row>
    <row r="123" ht="12.75">
      <c r="F123" s="92"/>
    </row>
    <row r="124" ht="12.75">
      <c r="F124" s="92"/>
    </row>
    <row r="125" spans="1:10" ht="15">
      <c r="A125" s="21"/>
      <c r="B125" s="182" t="s">
        <v>207</v>
      </c>
      <c r="C125" s="179" t="s">
        <v>203</v>
      </c>
      <c r="D125" s="179"/>
      <c r="E125" s="179"/>
      <c r="F125" s="179"/>
      <c r="G125" s="179"/>
      <c r="H125" s="179"/>
      <c r="I125" s="179"/>
      <c r="J125" s="179"/>
    </row>
    <row r="126" spans="1:10" ht="12.75">
      <c r="A126" s="179"/>
      <c r="B126" s="179"/>
      <c r="C126" s="179" t="s">
        <v>246</v>
      </c>
      <c r="D126" s="179"/>
      <c r="E126" s="179"/>
      <c r="F126" s="179"/>
      <c r="G126" s="179"/>
      <c r="H126" s="179"/>
      <c r="I126" s="179"/>
      <c r="J126" s="179"/>
    </row>
    <row r="127" spans="1:10" ht="12.75">
      <c r="A127" s="179"/>
      <c r="B127" s="179"/>
      <c r="C127" s="179" t="s">
        <v>204</v>
      </c>
      <c r="D127" s="179"/>
      <c r="E127" s="179"/>
      <c r="F127" s="179"/>
      <c r="G127" s="179"/>
      <c r="H127" s="179"/>
      <c r="I127" s="179"/>
      <c r="J127" s="179"/>
    </row>
    <row r="128" spans="1:10" ht="12.75">
      <c r="A128" s="179"/>
      <c r="B128" s="179"/>
      <c r="C128" s="179" t="s">
        <v>247</v>
      </c>
      <c r="D128" s="179"/>
      <c r="E128" s="179"/>
      <c r="F128" s="179"/>
      <c r="G128" s="179"/>
      <c r="H128" s="179"/>
      <c r="I128" s="179"/>
      <c r="J128" s="179"/>
    </row>
    <row r="129" spans="1:10" ht="12.75">
      <c r="A129" s="179"/>
      <c r="B129" s="179"/>
      <c r="C129" s="179" t="s">
        <v>252</v>
      </c>
      <c r="D129" s="179"/>
      <c r="E129" s="179"/>
      <c r="F129" s="179"/>
      <c r="G129" s="179"/>
      <c r="H129" s="179"/>
      <c r="I129" s="179"/>
      <c r="J129" s="179"/>
    </row>
    <row r="130" spans="1:10" ht="12.75">
      <c r="A130" s="179"/>
      <c r="B130" s="179"/>
      <c r="C130" s="179" t="s">
        <v>253</v>
      </c>
      <c r="D130" s="179"/>
      <c r="E130" s="179"/>
      <c r="F130" s="179"/>
      <c r="G130" s="179"/>
      <c r="H130" s="179"/>
      <c r="I130" s="179"/>
      <c r="J130" s="179"/>
    </row>
    <row r="131" spans="1:10" ht="12.75">
      <c r="A131" s="179"/>
      <c r="B131" s="179"/>
      <c r="C131" s="179" t="s">
        <v>254</v>
      </c>
      <c r="D131" s="179"/>
      <c r="E131" s="179"/>
      <c r="F131" s="179"/>
      <c r="G131" s="179"/>
      <c r="H131" s="179"/>
      <c r="I131" s="179"/>
      <c r="J131" s="179"/>
    </row>
    <row r="132" spans="1:10" ht="12.75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</row>
    <row r="133" spans="1:10" ht="12.75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</row>
    <row r="134" spans="1:10" ht="12.75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</row>
    <row r="135" spans="1:10" ht="27" customHeight="1">
      <c r="A135" s="21"/>
      <c r="B135" s="182" t="s">
        <v>207</v>
      </c>
      <c r="C135" s="179" t="s">
        <v>248</v>
      </c>
      <c r="D135" s="179"/>
      <c r="E135" s="179"/>
      <c r="F135" s="179"/>
      <c r="G135" s="179"/>
      <c r="H135" s="179"/>
      <c r="I135" s="179"/>
      <c r="J135" s="179"/>
    </row>
    <row r="136" spans="1:10" ht="12.75">
      <c r="A136" s="179"/>
      <c r="B136" s="179"/>
      <c r="C136" s="179" t="s">
        <v>249</v>
      </c>
      <c r="D136" s="179"/>
      <c r="E136" s="179"/>
      <c r="F136" s="179"/>
      <c r="G136" s="179"/>
      <c r="H136" s="179"/>
      <c r="I136" s="179"/>
      <c r="J136" s="179"/>
    </row>
    <row r="137" spans="1:10" ht="27" customHeight="1">
      <c r="A137" s="179"/>
      <c r="B137" s="182" t="s">
        <v>207</v>
      </c>
      <c r="C137" s="179" t="s">
        <v>205</v>
      </c>
      <c r="D137" s="179"/>
      <c r="E137" s="179"/>
      <c r="F137" s="179"/>
      <c r="G137" s="179"/>
      <c r="H137" s="179"/>
      <c r="I137" s="179"/>
      <c r="J137" s="179"/>
    </row>
    <row r="138" spans="1:10" ht="12.75">
      <c r="A138" s="179"/>
      <c r="B138" s="179"/>
      <c r="C138" s="179" t="s">
        <v>331</v>
      </c>
      <c r="D138" s="179"/>
      <c r="E138" s="179"/>
      <c r="F138" s="179"/>
      <c r="G138" s="179"/>
      <c r="H138" s="179"/>
      <c r="I138" s="179"/>
      <c r="J138" s="179"/>
    </row>
    <row r="139" spans="1:10" ht="12.75">
      <c r="A139" s="179"/>
      <c r="B139" s="179"/>
      <c r="C139" s="179" t="s">
        <v>332</v>
      </c>
      <c r="D139" s="179"/>
      <c r="E139" s="179"/>
      <c r="F139" s="179"/>
      <c r="G139" s="179"/>
      <c r="H139" s="179"/>
      <c r="I139" s="179"/>
      <c r="J139" s="179"/>
    </row>
    <row r="140" spans="1:10" ht="12.75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</row>
    <row r="141" spans="1:10" ht="28.5" customHeight="1">
      <c r="A141" s="179"/>
      <c r="B141" s="182" t="s">
        <v>207</v>
      </c>
      <c r="C141" s="179" t="s">
        <v>206</v>
      </c>
      <c r="D141" s="179"/>
      <c r="E141" s="179"/>
      <c r="F141" s="179"/>
      <c r="G141" s="179"/>
      <c r="H141" s="179"/>
      <c r="I141" s="179"/>
      <c r="J141" s="179"/>
    </row>
    <row r="142" spans="1:10" ht="12.75">
      <c r="A142" s="179"/>
      <c r="B142" s="179"/>
      <c r="C142" s="179" t="s">
        <v>250</v>
      </c>
      <c r="D142" s="179"/>
      <c r="E142" s="179"/>
      <c r="F142" s="179"/>
      <c r="G142" s="179"/>
      <c r="H142" s="179"/>
      <c r="I142" s="179"/>
      <c r="J142" s="179"/>
    </row>
    <row r="143" spans="1:10" ht="12.75">
      <c r="A143" s="179"/>
      <c r="B143" s="179"/>
      <c r="C143" s="179" t="s">
        <v>251</v>
      </c>
      <c r="D143" s="179"/>
      <c r="E143" s="179"/>
      <c r="F143" s="179"/>
      <c r="G143" s="179"/>
      <c r="H143" s="179"/>
      <c r="I143" s="179"/>
      <c r="J143" s="179"/>
    </row>
    <row r="144" spans="1:10" ht="12.75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</row>
    <row r="145" spans="1:10" ht="12.75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</row>
    <row r="147" spans="1:10" ht="18">
      <c r="A147" s="202" t="s">
        <v>255</v>
      </c>
      <c r="B147" s="202"/>
      <c r="C147" s="202"/>
      <c r="D147" s="202"/>
      <c r="E147" s="202"/>
      <c r="F147" s="202"/>
      <c r="G147" s="202"/>
      <c r="H147" s="202"/>
      <c r="I147" s="202"/>
      <c r="J147" s="202"/>
    </row>
    <row r="149" spans="1:11" ht="15">
      <c r="A149" s="201"/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</row>
    <row r="150" spans="2:11" ht="18.75" customHeight="1">
      <c r="B150" s="76"/>
      <c r="C150" s="203" t="s">
        <v>195</v>
      </c>
      <c r="D150" s="203"/>
      <c r="E150" s="76"/>
      <c r="F150" s="97" t="s">
        <v>196</v>
      </c>
      <c r="G150" s="76"/>
      <c r="H150" s="76"/>
      <c r="I150" s="76"/>
      <c r="J150" s="76"/>
      <c r="K150" s="76"/>
    </row>
    <row r="152" spans="4:6" ht="15.75">
      <c r="D152" s="98" t="s">
        <v>228</v>
      </c>
      <c r="F152" s="98" t="s">
        <v>229</v>
      </c>
    </row>
    <row r="153" ht="15">
      <c r="D153" s="99"/>
    </row>
  </sheetData>
  <sheetProtection/>
  <mergeCells count="5">
    <mergeCell ref="B1:I2"/>
    <mergeCell ref="A149:K149"/>
    <mergeCell ref="A147:J147"/>
    <mergeCell ref="C150:D150"/>
    <mergeCell ref="C49:F49"/>
  </mergeCells>
  <printOptions horizontalCentered="1"/>
  <pageMargins left="0.17" right="0.22" top="0.35" bottom="0.5" header="0.35" footer="0.25"/>
  <pageSetup horizontalDpi="600" verticalDpi="600" orientation="portrait" paperSize="9" r:id="rId1"/>
  <headerFooter alignWithMargins="0">
    <oddHeader>&amp;CTPLANI SHPK</oddHeader>
    <oddFooter>&amp;C
Pasqyrat financiare dhe shenimet shpjeguese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4.140625" style="1" customWidth="1"/>
    <col min="2" max="2" width="36.8515625" style="2" customWidth="1"/>
    <col min="3" max="3" width="13.140625" style="2" customWidth="1"/>
    <col min="4" max="4" width="9.7109375" style="2" customWidth="1"/>
    <col min="5" max="5" width="9.140625" style="2" customWidth="1"/>
    <col min="6" max="6" width="13.00390625" style="2" customWidth="1"/>
    <col min="7" max="7" width="15.00390625" style="2" customWidth="1"/>
    <col min="8" max="8" width="13.00390625" style="2" customWidth="1"/>
    <col min="9" max="9" width="13.28125" style="2" customWidth="1"/>
    <col min="10" max="10" width="11.28125" style="2" customWidth="1"/>
    <col min="11" max="11" width="13.140625" style="2" customWidth="1"/>
    <col min="12" max="16384" width="9.140625" style="2" customWidth="1"/>
  </cols>
  <sheetData>
    <row r="1" spans="1:11" ht="18.75">
      <c r="A1" s="193" t="s">
        <v>260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3" spans="1:11" ht="19.5" customHeight="1">
      <c r="A3" s="198" t="s">
        <v>2</v>
      </c>
      <c r="B3" s="198" t="s">
        <v>125</v>
      </c>
      <c r="C3" s="199" t="s">
        <v>132</v>
      </c>
      <c r="D3" s="199"/>
      <c r="E3" s="199"/>
      <c r="F3" s="199"/>
      <c r="G3" s="199"/>
      <c r="H3" s="199"/>
      <c r="I3" s="199"/>
      <c r="J3" s="197" t="s">
        <v>134</v>
      </c>
      <c r="K3" s="196" t="s">
        <v>129</v>
      </c>
    </row>
    <row r="4" spans="1:11" ht="63.75" customHeight="1">
      <c r="A4" s="198"/>
      <c r="B4" s="198"/>
      <c r="C4" s="90" t="s">
        <v>130</v>
      </c>
      <c r="D4" s="90" t="s">
        <v>126</v>
      </c>
      <c r="E4" s="90" t="s">
        <v>127</v>
      </c>
      <c r="F4" s="90" t="s">
        <v>131</v>
      </c>
      <c r="G4" s="90" t="s">
        <v>128</v>
      </c>
      <c r="H4" s="90" t="s">
        <v>133</v>
      </c>
      <c r="I4" s="91" t="s">
        <v>129</v>
      </c>
      <c r="J4" s="197"/>
      <c r="K4" s="196"/>
    </row>
    <row r="5" spans="1:11" ht="23.25" customHeight="1">
      <c r="A5" s="5" t="s">
        <v>3</v>
      </c>
      <c r="B5" s="6" t="s">
        <v>261</v>
      </c>
      <c r="C5" s="88">
        <v>19000000</v>
      </c>
      <c r="D5" s="6"/>
      <c r="E5" s="6"/>
      <c r="F5" s="25">
        <v>169460</v>
      </c>
      <c r="G5" s="6"/>
      <c r="H5" s="25">
        <v>0</v>
      </c>
      <c r="I5" s="89">
        <f>C5+D5+E5+F5+G5+H5</f>
        <v>19169460</v>
      </c>
      <c r="J5" s="6"/>
      <c r="K5" s="89">
        <f>I5+J5</f>
        <v>19169460</v>
      </c>
    </row>
    <row r="6" spans="1:11" ht="33">
      <c r="A6" s="84">
        <v>1</v>
      </c>
      <c r="B6" s="20" t="s">
        <v>135</v>
      </c>
      <c r="C6" s="4"/>
      <c r="D6" s="4"/>
      <c r="E6" s="4"/>
      <c r="F6" s="4"/>
      <c r="G6" s="4"/>
      <c r="H6" s="4"/>
      <c r="I6" s="89">
        <f aca="true" t="shared" si="0" ref="I6:I12">C6+D6+E6+F6+G6+H6</f>
        <v>0</v>
      </c>
      <c r="J6" s="4"/>
      <c r="K6" s="89">
        <f aca="true" t="shared" si="1" ref="K6:K12">I6+J6</f>
        <v>0</v>
      </c>
    </row>
    <row r="7" spans="1:11" ht="39.75" customHeight="1">
      <c r="A7" s="84">
        <v>2</v>
      </c>
      <c r="B7" s="20" t="s">
        <v>136</v>
      </c>
      <c r="C7" s="4"/>
      <c r="D7" s="4"/>
      <c r="E7" s="4"/>
      <c r="F7" s="4"/>
      <c r="G7" s="4"/>
      <c r="H7" s="4"/>
      <c r="I7" s="89">
        <f t="shared" si="0"/>
        <v>0</v>
      </c>
      <c r="J7" s="4"/>
      <c r="K7" s="89">
        <f t="shared" si="1"/>
        <v>0</v>
      </c>
    </row>
    <row r="8" spans="1:11" ht="16.5">
      <c r="A8" s="84">
        <v>3</v>
      </c>
      <c r="B8" s="18" t="s">
        <v>137</v>
      </c>
      <c r="C8" s="4"/>
      <c r="D8" s="4"/>
      <c r="E8" s="4"/>
      <c r="F8" s="4"/>
      <c r="G8" s="4"/>
      <c r="H8" s="17">
        <v>-6763552</v>
      </c>
      <c r="I8" s="89">
        <f t="shared" si="0"/>
        <v>-6763552</v>
      </c>
      <c r="J8" s="4"/>
      <c r="K8" s="89">
        <f t="shared" si="1"/>
        <v>-6763552</v>
      </c>
    </row>
    <row r="9" spans="1:11" ht="16.5">
      <c r="A9" s="84">
        <v>4</v>
      </c>
      <c r="B9" s="18" t="s">
        <v>138</v>
      </c>
      <c r="C9" s="4"/>
      <c r="D9" s="4"/>
      <c r="E9" s="4"/>
      <c r="F9" s="4"/>
      <c r="G9" s="4"/>
      <c r="H9" s="4"/>
      <c r="I9" s="89">
        <f t="shared" si="0"/>
        <v>0</v>
      </c>
      <c r="J9" s="4"/>
      <c r="K9" s="89">
        <f t="shared" si="1"/>
        <v>0</v>
      </c>
    </row>
    <row r="10" spans="1:11" ht="33">
      <c r="A10" s="84">
        <v>5</v>
      </c>
      <c r="B10" s="20" t="s">
        <v>139</v>
      </c>
      <c r="C10" s="4"/>
      <c r="D10" s="4"/>
      <c r="E10" s="4"/>
      <c r="F10" s="4">
        <v>84744</v>
      </c>
      <c r="G10" s="4"/>
      <c r="H10" s="4"/>
      <c r="I10" s="89">
        <f t="shared" si="0"/>
        <v>84744</v>
      </c>
      <c r="J10" s="4"/>
      <c r="K10" s="89">
        <f t="shared" si="1"/>
        <v>84744</v>
      </c>
    </row>
    <row r="11" spans="1:11" ht="16.5">
      <c r="A11" s="84">
        <v>6</v>
      </c>
      <c r="B11" s="18" t="s">
        <v>256</v>
      </c>
      <c r="C11" s="4">
        <v>10000000</v>
      </c>
      <c r="D11" s="4"/>
      <c r="E11" s="4"/>
      <c r="F11" s="4"/>
      <c r="G11" s="4"/>
      <c r="H11" s="4"/>
      <c r="I11" s="89">
        <f t="shared" si="0"/>
        <v>10000000</v>
      </c>
      <c r="J11" s="4"/>
      <c r="K11" s="89">
        <f t="shared" si="1"/>
        <v>10000000</v>
      </c>
    </row>
    <row r="12" spans="1:11" ht="16.5">
      <c r="A12" s="5" t="s">
        <v>4</v>
      </c>
      <c r="B12" s="6" t="s">
        <v>262</v>
      </c>
      <c r="C12" s="25">
        <f>C5+C6+C7+C8+C9+C10+C11</f>
        <v>29000000</v>
      </c>
      <c r="D12" s="25">
        <f aca="true" t="shared" si="2" ref="D12:J12">D5+D6+D7+D8+D9+D10+D11</f>
        <v>0</v>
      </c>
      <c r="E12" s="25">
        <f t="shared" si="2"/>
        <v>0</v>
      </c>
      <c r="F12" s="25">
        <f t="shared" si="2"/>
        <v>254204</v>
      </c>
      <c r="G12" s="25">
        <f>G5+G6+G7+G8+G9+G10+G11</f>
        <v>0</v>
      </c>
      <c r="H12" s="25">
        <f>H6+H7+H8+H9+H10+H11</f>
        <v>-6763552</v>
      </c>
      <c r="I12" s="89">
        <f t="shared" si="0"/>
        <v>22490652</v>
      </c>
      <c r="J12" s="25">
        <f t="shared" si="2"/>
        <v>0</v>
      </c>
      <c r="K12" s="89">
        <f t="shared" si="1"/>
        <v>22490652</v>
      </c>
    </row>
  </sheetData>
  <sheetProtection/>
  <mergeCells count="6">
    <mergeCell ref="A1:K1"/>
    <mergeCell ref="K3:K4"/>
    <mergeCell ref="J3:J4"/>
    <mergeCell ref="A3:A4"/>
    <mergeCell ref="B3:B4"/>
    <mergeCell ref="C3:I3"/>
  </mergeCells>
  <printOptions horizontalCentered="1" verticalCentered="1"/>
  <pageMargins left="0.11811023622047245" right="0" top="0.11811023622047245" bottom="0" header="0.11811023622047245" footer="0"/>
  <pageSetup horizontalDpi="600" verticalDpi="600" orientation="landscape" paperSize="9" scale="95" r:id="rId1"/>
  <headerFooter alignWithMargins="0">
    <oddHeader>&amp;CTPLANI SHPK</oddHeader>
    <oddFooter>&amp;C
Audituar nga Shkelzen Margjeka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23" sqref="I23:I30"/>
    </sheetView>
  </sheetViews>
  <sheetFormatPr defaultColWidth="9.140625" defaultRowHeight="12.75"/>
  <cols>
    <col min="2" max="2" width="20.8515625" style="0" customWidth="1"/>
    <col min="3" max="3" width="7.7109375" style="0" customWidth="1"/>
    <col min="4" max="5" width="11.00390625" style="0" customWidth="1"/>
    <col min="6" max="6" width="9.8515625" style="0" customWidth="1"/>
    <col min="7" max="7" width="14.57421875" style="0" customWidth="1"/>
    <col min="8" max="8" width="18.7109375" style="0" customWidth="1"/>
    <col min="9" max="9" width="18.57421875" style="0" customWidth="1"/>
  </cols>
  <sheetData>
    <row r="1" ht="20.25">
      <c r="B1" s="174" t="s">
        <v>264</v>
      </c>
    </row>
    <row r="4" spans="3:6" ht="15.75">
      <c r="C4" s="172" t="s">
        <v>265</v>
      </c>
      <c r="D4" s="172"/>
      <c r="E4" s="172"/>
      <c r="F4" s="172"/>
    </row>
    <row r="6" spans="1:9" ht="18" customHeight="1">
      <c r="A6" s="169" t="s">
        <v>266</v>
      </c>
      <c r="B6" s="169" t="s">
        <v>267</v>
      </c>
      <c r="C6" s="169" t="s">
        <v>268</v>
      </c>
      <c r="D6" s="169" t="s">
        <v>269</v>
      </c>
      <c r="E6" s="169" t="s">
        <v>270</v>
      </c>
      <c r="F6" s="169" t="s">
        <v>271</v>
      </c>
      <c r="G6" s="169" t="s">
        <v>272</v>
      </c>
      <c r="H6" s="169" t="s">
        <v>273</v>
      </c>
      <c r="I6" s="169" t="s">
        <v>274</v>
      </c>
    </row>
    <row r="7" spans="1:9" ht="12.75">
      <c r="A7" s="169" t="s">
        <v>3</v>
      </c>
      <c r="B7" s="169" t="s">
        <v>275</v>
      </c>
      <c r="C7" s="169"/>
      <c r="D7" s="169"/>
      <c r="E7" s="169"/>
      <c r="F7" s="169"/>
      <c r="G7" s="169"/>
      <c r="H7" s="169"/>
      <c r="I7" s="169"/>
    </row>
    <row r="8" spans="1:9" ht="12.75">
      <c r="A8" s="169">
        <v>1</v>
      </c>
      <c r="B8" s="169" t="s">
        <v>275</v>
      </c>
      <c r="C8" s="169">
        <v>1</v>
      </c>
      <c r="D8" s="170">
        <v>0</v>
      </c>
      <c r="E8" s="170">
        <v>0</v>
      </c>
      <c r="F8" s="170">
        <v>0</v>
      </c>
      <c r="G8" s="170">
        <v>0</v>
      </c>
      <c r="H8" s="171">
        <v>0.05</v>
      </c>
      <c r="I8" s="170">
        <v>0</v>
      </c>
    </row>
    <row r="9" spans="1:9" ht="12.75">
      <c r="A9" s="169"/>
      <c r="B9" s="169" t="s">
        <v>276</v>
      </c>
      <c r="C9" s="169"/>
      <c r="D9" s="169"/>
      <c r="E9" s="170">
        <v>0</v>
      </c>
      <c r="F9" s="170">
        <v>0</v>
      </c>
      <c r="G9" s="170">
        <v>0</v>
      </c>
      <c r="H9" s="169"/>
      <c r="I9" s="170">
        <v>0</v>
      </c>
    </row>
    <row r="10" spans="1:9" ht="12.75">
      <c r="A10" s="169"/>
      <c r="B10" s="169"/>
      <c r="C10" s="169"/>
      <c r="D10" s="169"/>
      <c r="E10" s="169"/>
      <c r="F10" s="169"/>
      <c r="G10" s="169" t="s">
        <v>277</v>
      </c>
      <c r="H10" s="169"/>
      <c r="I10" s="169"/>
    </row>
    <row r="11" spans="1:9" ht="12.75">
      <c r="A11" s="169" t="s">
        <v>4</v>
      </c>
      <c r="B11" s="169" t="s">
        <v>278</v>
      </c>
      <c r="C11" s="169"/>
      <c r="D11" s="169"/>
      <c r="E11" s="169"/>
      <c r="F11" s="169"/>
      <c r="G11" s="169"/>
      <c r="H11" s="169"/>
      <c r="I11" s="169"/>
    </row>
    <row r="12" spans="1:9" ht="12.75">
      <c r="A12" s="169">
        <v>1</v>
      </c>
      <c r="B12" s="169" t="s">
        <v>279</v>
      </c>
      <c r="C12" s="169">
        <v>1</v>
      </c>
      <c r="D12" s="170">
        <v>44400</v>
      </c>
      <c r="E12" s="170">
        <f>C12*D12</f>
        <v>44400</v>
      </c>
      <c r="F12" s="170">
        <v>0</v>
      </c>
      <c r="G12" s="170">
        <f>E12-F12</f>
        <v>44400</v>
      </c>
      <c r="H12" s="171">
        <v>0.2</v>
      </c>
      <c r="I12" s="170">
        <f>G12*H12/2</f>
        <v>4440</v>
      </c>
    </row>
    <row r="13" spans="1:9" ht="12.75">
      <c r="A13" s="169">
        <v>2</v>
      </c>
      <c r="B13" s="169" t="s">
        <v>286</v>
      </c>
      <c r="C13" s="169">
        <v>1</v>
      </c>
      <c r="D13" s="170">
        <v>6000</v>
      </c>
      <c r="E13" s="170">
        <f aca="true" t="shared" si="0" ref="E13:E22">C13*D13</f>
        <v>6000</v>
      </c>
      <c r="F13" s="170">
        <v>0</v>
      </c>
      <c r="G13" s="170">
        <f aca="true" t="shared" si="1" ref="G13:G22">E13-F13</f>
        <v>6000</v>
      </c>
      <c r="H13" s="171">
        <v>0.2</v>
      </c>
      <c r="I13" s="170">
        <f>G13*H13/2</f>
        <v>600</v>
      </c>
    </row>
    <row r="14" spans="1:9" ht="12.75">
      <c r="A14" s="169">
        <v>3</v>
      </c>
      <c r="B14" s="169" t="s">
        <v>283</v>
      </c>
      <c r="C14" s="169">
        <v>2</v>
      </c>
      <c r="D14" s="170">
        <v>16200</v>
      </c>
      <c r="E14" s="170">
        <f t="shared" si="0"/>
        <v>32400</v>
      </c>
      <c r="F14" s="170">
        <v>0</v>
      </c>
      <c r="G14" s="170">
        <f t="shared" si="1"/>
        <v>32400</v>
      </c>
      <c r="H14" s="171">
        <v>0.2</v>
      </c>
      <c r="I14" s="170">
        <f>G14*H14/2</f>
        <v>3240</v>
      </c>
    </row>
    <row r="15" spans="1:9" ht="12.75">
      <c r="A15" s="169">
        <v>4</v>
      </c>
      <c r="B15" s="169" t="s">
        <v>284</v>
      </c>
      <c r="C15" s="169">
        <v>1</v>
      </c>
      <c r="D15" s="170">
        <v>32500</v>
      </c>
      <c r="E15" s="170">
        <f t="shared" si="0"/>
        <v>32500</v>
      </c>
      <c r="F15" s="170">
        <v>0</v>
      </c>
      <c r="G15" s="170">
        <f t="shared" si="1"/>
        <v>32500</v>
      </c>
      <c r="H15" s="171">
        <v>0.2</v>
      </c>
      <c r="I15" s="170">
        <f>G15*H15/2</f>
        <v>3250</v>
      </c>
    </row>
    <row r="16" spans="1:9" ht="12.75">
      <c r="A16" s="169">
        <v>5</v>
      </c>
      <c r="B16" s="169" t="s">
        <v>285</v>
      </c>
      <c r="C16" s="169">
        <v>1</v>
      </c>
      <c r="D16" s="170">
        <v>20000</v>
      </c>
      <c r="E16" s="170">
        <f t="shared" si="0"/>
        <v>20000</v>
      </c>
      <c r="F16" s="170">
        <v>0</v>
      </c>
      <c r="G16" s="170">
        <f t="shared" si="1"/>
        <v>20000</v>
      </c>
      <c r="H16" s="171">
        <v>0.2</v>
      </c>
      <c r="I16" s="170">
        <f>G16*H16/2</f>
        <v>2000</v>
      </c>
    </row>
    <row r="17" spans="1:9" ht="12.75">
      <c r="A17" s="169">
        <v>6</v>
      </c>
      <c r="B17" s="169" t="s">
        <v>287</v>
      </c>
      <c r="C17" s="169">
        <v>1</v>
      </c>
      <c r="D17" s="170">
        <v>4000</v>
      </c>
      <c r="E17" s="170">
        <f t="shared" si="0"/>
        <v>4000</v>
      </c>
      <c r="F17" s="170">
        <v>907</v>
      </c>
      <c r="G17" s="170">
        <f t="shared" si="1"/>
        <v>3093</v>
      </c>
      <c r="H17" s="171">
        <v>0.2</v>
      </c>
      <c r="I17" s="170">
        <f aca="true" t="shared" si="2" ref="I17:I22">G17*H17</f>
        <v>618.6</v>
      </c>
    </row>
    <row r="18" spans="1:9" ht="12.75">
      <c r="A18" s="169">
        <v>7</v>
      </c>
      <c r="B18" s="169" t="s">
        <v>288</v>
      </c>
      <c r="C18" s="169">
        <v>1</v>
      </c>
      <c r="D18" s="170">
        <v>7000</v>
      </c>
      <c r="E18" s="170">
        <f t="shared" si="0"/>
        <v>7000</v>
      </c>
      <c r="F18" s="170">
        <v>1587</v>
      </c>
      <c r="G18" s="170">
        <f t="shared" si="1"/>
        <v>5413</v>
      </c>
      <c r="H18" s="171">
        <v>0.2</v>
      </c>
      <c r="I18" s="170">
        <f t="shared" si="2"/>
        <v>1082.6000000000001</v>
      </c>
    </row>
    <row r="19" spans="1:9" ht="12.75">
      <c r="A19" s="169">
        <v>8</v>
      </c>
      <c r="B19" s="169" t="s">
        <v>288</v>
      </c>
      <c r="C19" s="169">
        <v>1</v>
      </c>
      <c r="D19" s="170">
        <v>30000</v>
      </c>
      <c r="E19" s="170">
        <f t="shared" si="0"/>
        <v>30000</v>
      </c>
      <c r="F19" s="170">
        <v>6805</v>
      </c>
      <c r="G19" s="170">
        <f t="shared" si="1"/>
        <v>23195</v>
      </c>
      <c r="H19" s="171">
        <v>0.2</v>
      </c>
      <c r="I19" s="170">
        <f t="shared" si="2"/>
        <v>4639</v>
      </c>
    </row>
    <row r="20" spans="1:9" ht="12.75">
      <c r="A20" s="169">
        <v>9</v>
      </c>
      <c r="B20" s="169" t="s">
        <v>289</v>
      </c>
      <c r="C20" s="169">
        <v>2</v>
      </c>
      <c r="D20" s="170">
        <v>23000</v>
      </c>
      <c r="E20" s="170">
        <f t="shared" si="0"/>
        <v>46000</v>
      </c>
      <c r="F20" s="170">
        <v>10435</v>
      </c>
      <c r="G20" s="170">
        <f t="shared" si="1"/>
        <v>35565</v>
      </c>
      <c r="H20" s="171">
        <v>0.2</v>
      </c>
      <c r="I20" s="170">
        <f t="shared" si="2"/>
        <v>7113</v>
      </c>
    </row>
    <row r="21" spans="1:9" ht="12.75">
      <c r="A21" s="169">
        <v>10</v>
      </c>
      <c r="B21" s="169" t="s">
        <v>290</v>
      </c>
      <c r="C21" s="169">
        <v>30</v>
      </c>
      <c r="D21" s="170">
        <v>1036</v>
      </c>
      <c r="E21" s="170">
        <f t="shared" si="0"/>
        <v>31080</v>
      </c>
      <c r="F21" s="170">
        <v>7050</v>
      </c>
      <c r="G21" s="170">
        <f t="shared" si="1"/>
        <v>24030</v>
      </c>
      <c r="H21" s="171">
        <v>0.2</v>
      </c>
      <c r="I21" s="170">
        <f t="shared" si="2"/>
        <v>4806</v>
      </c>
    </row>
    <row r="22" spans="1:9" ht="12.75">
      <c r="A22" s="169">
        <v>12</v>
      </c>
      <c r="B22" s="169" t="s">
        <v>288</v>
      </c>
      <c r="C22" s="169">
        <v>1</v>
      </c>
      <c r="D22" s="170">
        <v>13000</v>
      </c>
      <c r="E22" s="170">
        <f t="shared" si="0"/>
        <v>13000</v>
      </c>
      <c r="F22" s="170">
        <v>0</v>
      </c>
      <c r="G22" s="170">
        <f t="shared" si="1"/>
        <v>13000</v>
      </c>
      <c r="H22" s="171">
        <v>0.2</v>
      </c>
      <c r="I22" s="170">
        <f t="shared" si="2"/>
        <v>2600</v>
      </c>
    </row>
    <row r="23" spans="1:9" ht="12.75">
      <c r="A23" s="169"/>
      <c r="B23" s="175" t="s">
        <v>276</v>
      </c>
      <c r="C23" s="175"/>
      <c r="D23" s="175"/>
      <c r="E23" s="176">
        <f>E12+E13+E14+E15+E16+E17+E18+E19+E20+E21+E22</f>
        <v>266380</v>
      </c>
      <c r="F23" s="176">
        <f>F12+F13+F14+F15+F16+F17+F18+F19+F20+F21+F22</f>
        <v>26784</v>
      </c>
      <c r="G23" s="176">
        <f>G12+G13+G14+G15+G16+G17+G18+G19+G20+G21+G22</f>
        <v>239596</v>
      </c>
      <c r="H23" s="176"/>
      <c r="I23" s="176">
        <f>I12+I13+I14+I15+I16+I17+I18+I19+I20+I21+I22</f>
        <v>34389.2</v>
      </c>
    </row>
    <row r="24" spans="1:9" ht="12.75">
      <c r="A24" s="175" t="s">
        <v>58</v>
      </c>
      <c r="B24" s="175" t="s">
        <v>294</v>
      </c>
      <c r="C24" s="169">
        <v>1</v>
      </c>
      <c r="D24" s="170">
        <v>1500000</v>
      </c>
      <c r="E24" s="170">
        <f>C24*D24</f>
        <v>1500000</v>
      </c>
      <c r="F24" s="170">
        <v>9863</v>
      </c>
      <c r="G24" s="170">
        <f>E24-F24</f>
        <v>1490137</v>
      </c>
      <c r="H24" s="171">
        <v>0.2</v>
      </c>
      <c r="I24" s="170">
        <f>G24*H24</f>
        <v>298027.4</v>
      </c>
    </row>
    <row r="25" spans="1:9" ht="12.75">
      <c r="A25" s="169"/>
      <c r="B25" s="169"/>
      <c r="C25" s="169"/>
      <c r="D25" s="169"/>
      <c r="E25" s="170"/>
      <c r="F25" s="170"/>
      <c r="G25" s="170"/>
      <c r="H25" s="170"/>
      <c r="I25" s="170"/>
    </row>
    <row r="26" spans="1:9" ht="12.75">
      <c r="A26" s="175" t="s">
        <v>295</v>
      </c>
      <c r="B26" s="175" t="s">
        <v>280</v>
      </c>
      <c r="C26" s="175"/>
      <c r="D26" s="169"/>
      <c r="E26" s="169"/>
      <c r="F26" s="169"/>
      <c r="G26" s="169"/>
      <c r="H26" s="169"/>
      <c r="I26" s="169"/>
    </row>
    <row r="27" spans="1:9" ht="12.75">
      <c r="A27" s="169">
        <v>1</v>
      </c>
      <c r="B27" s="169" t="s">
        <v>280</v>
      </c>
      <c r="C27" s="169">
        <v>1</v>
      </c>
      <c r="D27" s="170">
        <v>591462</v>
      </c>
      <c r="E27" s="170">
        <f>C27*D27</f>
        <v>591462</v>
      </c>
      <c r="F27" s="170">
        <v>0</v>
      </c>
      <c r="G27" s="170">
        <f>E27-F27</f>
        <v>591462</v>
      </c>
      <c r="H27" s="171">
        <v>0.2</v>
      </c>
      <c r="I27" s="170">
        <f>G27*H27</f>
        <v>118292.40000000001</v>
      </c>
    </row>
    <row r="28" spans="1:9" ht="12.75">
      <c r="A28" s="169">
        <v>2</v>
      </c>
      <c r="B28" s="169" t="s">
        <v>292</v>
      </c>
      <c r="C28" s="169">
        <v>1</v>
      </c>
      <c r="D28" s="170">
        <v>543554</v>
      </c>
      <c r="E28" s="170">
        <f>C28*D28</f>
        <v>543554</v>
      </c>
      <c r="F28" s="170">
        <v>0</v>
      </c>
      <c r="G28" s="170">
        <f>E28-F28</f>
        <v>543554</v>
      </c>
      <c r="H28" s="171">
        <v>0.2</v>
      </c>
      <c r="I28" s="170">
        <f>G28*H28</f>
        <v>108710.8</v>
      </c>
    </row>
    <row r="29" spans="1:9" ht="12.75">
      <c r="A29" s="169">
        <v>3</v>
      </c>
      <c r="B29" s="169" t="s">
        <v>293</v>
      </c>
      <c r="C29" s="169">
        <v>1</v>
      </c>
      <c r="D29" s="170">
        <v>1115100</v>
      </c>
      <c r="E29" s="170">
        <f>C29*D29</f>
        <v>1115100</v>
      </c>
      <c r="F29" s="170">
        <v>0</v>
      </c>
      <c r="G29" s="170">
        <f>E29-F29</f>
        <v>1115100</v>
      </c>
      <c r="H29" s="171">
        <v>0.2</v>
      </c>
      <c r="I29" s="170">
        <f>G29*H29</f>
        <v>223020</v>
      </c>
    </row>
    <row r="30" spans="1:9" ht="12.75">
      <c r="A30" s="169"/>
      <c r="B30" s="175" t="s">
        <v>276</v>
      </c>
      <c r="C30" s="175"/>
      <c r="D30" s="175"/>
      <c r="E30" s="176">
        <f>E27+E28+E29</f>
        <v>2250116</v>
      </c>
      <c r="F30" s="176">
        <f>F27+F28+F29</f>
        <v>0</v>
      </c>
      <c r="G30" s="176">
        <f>G27+G28+G29</f>
        <v>2250116</v>
      </c>
      <c r="H30" s="176"/>
      <c r="I30" s="176">
        <f>I27+I28+I29</f>
        <v>450023.2</v>
      </c>
    </row>
    <row r="33" spans="6:7" ht="18">
      <c r="F33" s="173" t="s">
        <v>281</v>
      </c>
      <c r="G33" s="173"/>
    </row>
    <row r="34" spans="2:7" ht="18">
      <c r="B34" t="s">
        <v>282</v>
      </c>
      <c r="F34" s="173"/>
      <c r="G34" s="173"/>
    </row>
    <row r="35" spans="6:7" ht="18">
      <c r="F35" s="173" t="s">
        <v>291</v>
      </c>
      <c r="G35" s="173"/>
    </row>
    <row r="36" spans="6:7" ht="18">
      <c r="F36" s="173"/>
      <c r="G36" s="173"/>
    </row>
    <row r="37" spans="6:7" ht="18">
      <c r="F37" s="173"/>
      <c r="G37" s="173"/>
    </row>
  </sheetData>
  <sheetProtection/>
  <printOptions/>
  <pageMargins left="0.25" right="0.28" top="0.45" bottom="0.2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J20" sqref="J20"/>
    </sheetView>
  </sheetViews>
  <sheetFormatPr defaultColWidth="9.140625" defaultRowHeight="12.75"/>
  <cols>
    <col min="1" max="1" width="4.00390625" style="29" customWidth="1"/>
    <col min="2" max="2" width="10.7109375" style="29" customWidth="1"/>
    <col min="3" max="3" width="11.7109375" style="30" customWidth="1"/>
    <col min="4" max="4" width="11.00390625" style="30" customWidth="1"/>
    <col min="5" max="6" width="5.57421875" style="30" customWidth="1"/>
    <col min="7" max="7" width="11.57421875" style="30" customWidth="1"/>
    <col min="8" max="8" width="10.7109375" style="30" customWidth="1"/>
    <col min="9" max="9" width="12.140625" style="30" customWidth="1"/>
    <col min="10" max="10" width="10.7109375" style="30" customWidth="1"/>
    <col min="11" max="11" width="13.421875" style="30" customWidth="1"/>
    <col min="12" max="12" width="12.28125" style="30" customWidth="1"/>
    <col min="13" max="13" width="14.28125" style="29" customWidth="1"/>
    <col min="14" max="16" width="9.140625" style="29" customWidth="1"/>
    <col min="17" max="17" width="11.140625" style="29" customWidth="1"/>
    <col min="18" max="16384" width="9.140625" style="29" customWidth="1"/>
  </cols>
  <sheetData>
    <row r="1" spans="1:13" ht="16.5">
      <c r="A1" s="206" t="s">
        <v>264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4:12" ht="12.75">
      <c r="D2" s="29"/>
      <c r="E2" s="29"/>
      <c r="F2" s="29"/>
      <c r="G2" s="29"/>
      <c r="H2" s="29"/>
      <c r="I2" s="29"/>
      <c r="J2" s="29"/>
      <c r="K2" s="29"/>
      <c r="L2" s="29"/>
    </row>
    <row r="3" spans="1:12" ht="15.75" customHeight="1">
      <c r="A3" s="31"/>
      <c r="B3" s="32"/>
      <c r="G3" s="29"/>
      <c r="H3" s="31"/>
      <c r="I3" s="31"/>
      <c r="J3" s="31"/>
      <c r="K3" s="31"/>
      <c r="L3" s="32"/>
    </row>
    <row r="4" spans="1:13" ht="15.75">
      <c r="A4" s="208" t="s">
        <v>194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ht="12.75">
      <c r="G5" s="33"/>
    </row>
    <row r="6" ht="6" customHeight="1" thickBot="1">
      <c r="G6" s="33"/>
    </row>
    <row r="7" spans="1:13" ht="16.5" customHeight="1" thickTop="1">
      <c r="A7" s="34" t="s">
        <v>164</v>
      </c>
      <c r="B7" s="35" t="s">
        <v>165</v>
      </c>
      <c r="C7" s="36" t="s">
        <v>166</v>
      </c>
      <c r="D7" s="36"/>
      <c r="E7" s="36"/>
      <c r="F7" s="36"/>
      <c r="G7" s="37" t="s">
        <v>167</v>
      </c>
      <c r="H7" s="36"/>
      <c r="I7" s="36"/>
      <c r="J7" s="38"/>
      <c r="K7" s="39"/>
      <c r="L7" s="40" t="s">
        <v>168</v>
      </c>
      <c r="M7" s="41" t="s">
        <v>168</v>
      </c>
    </row>
    <row r="8" spans="1:13" ht="22.5" customHeight="1">
      <c r="A8" s="42"/>
      <c r="B8" s="43"/>
      <c r="C8" s="209" t="s">
        <v>169</v>
      </c>
      <c r="D8" s="210"/>
      <c r="E8" s="209"/>
      <c r="F8" s="211"/>
      <c r="G8" s="209" t="s">
        <v>170</v>
      </c>
      <c r="H8" s="210"/>
      <c r="I8" s="209" t="s">
        <v>171</v>
      </c>
      <c r="J8" s="211"/>
      <c r="K8" s="212" t="s">
        <v>172</v>
      </c>
      <c r="L8" s="44" t="s">
        <v>173</v>
      </c>
      <c r="M8" s="45" t="s">
        <v>174</v>
      </c>
    </row>
    <row r="9" spans="1:13" ht="60" customHeight="1">
      <c r="A9" s="46"/>
      <c r="B9" s="47"/>
      <c r="C9" s="48" t="s">
        <v>175</v>
      </c>
      <c r="D9" s="49" t="s">
        <v>168</v>
      </c>
      <c r="E9" s="50" t="s">
        <v>176</v>
      </c>
      <c r="F9" s="51" t="s">
        <v>177</v>
      </c>
      <c r="G9" s="48" t="s">
        <v>178</v>
      </c>
      <c r="H9" s="49" t="s">
        <v>168</v>
      </c>
      <c r="I9" s="48" t="s">
        <v>178</v>
      </c>
      <c r="J9" s="49" t="s">
        <v>179</v>
      </c>
      <c r="K9" s="213"/>
      <c r="L9" s="52" t="s">
        <v>180</v>
      </c>
      <c r="M9" s="53" t="s">
        <v>181</v>
      </c>
    </row>
    <row r="10" spans="1:13" ht="13.5" customHeight="1" thickBot="1">
      <c r="A10" s="54"/>
      <c r="B10" s="55"/>
      <c r="C10" s="56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  <c r="M10" s="57">
        <v>11</v>
      </c>
    </row>
    <row r="11" spans="1:13" ht="19.5" customHeight="1" thickBot="1" thickTop="1">
      <c r="A11" s="58">
        <v>1</v>
      </c>
      <c r="B11" s="59" t="s">
        <v>182</v>
      </c>
      <c r="C11" s="60"/>
      <c r="D11" s="61">
        <f aca="true" t="shared" si="0" ref="D11:D22">C11*0.2</f>
        <v>0</v>
      </c>
      <c r="E11" s="61"/>
      <c r="F11" s="61">
        <v>0</v>
      </c>
      <c r="G11" s="61"/>
      <c r="H11" s="62">
        <f aca="true" t="shared" si="1" ref="H11:H22">G11*0.2</f>
        <v>0</v>
      </c>
      <c r="I11" s="61">
        <v>0</v>
      </c>
      <c r="J11" s="62">
        <f aca="true" t="shared" si="2" ref="J11:J19">I11*0.2</f>
        <v>0</v>
      </c>
      <c r="K11" s="61"/>
      <c r="L11" s="61">
        <f aca="true" t="shared" si="3" ref="L11:L19">D11-H11-J11</f>
        <v>0</v>
      </c>
      <c r="M11" s="63">
        <v>0</v>
      </c>
    </row>
    <row r="12" spans="1:13" ht="19.5" customHeight="1" thickBot="1" thickTop="1">
      <c r="A12" s="64">
        <v>2</v>
      </c>
      <c r="B12" s="65" t="s">
        <v>183</v>
      </c>
      <c r="C12" s="66"/>
      <c r="D12" s="62">
        <f t="shared" si="0"/>
        <v>0</v>
      </c>
      <c r="E12" s="62"/>
      <c r="F12" s="61">
        <v>0</v>
      </c>
      <c r="G12" s="62"/>
      <c r="H12" s="62">
        <f t="shared" si="1"/>
        <v>0</v>
      </c>
      <c r="I12" s="62">
        <v>0</v>
      </c>
      <c r="J12" s="62">
        <f t="shared" si="2"/>
        <v>0</v>
      </c>
      <c r="K12" s="62"/>
      <c r="L12" s="62">
        <f t="shared" si="3"/>
        <v>0</v>
      </c>
      <c r="M12" s="67">
        <v>0</v>
      </c>
    </row>
    <row r="13" spans="1:13" ht="19.5" customHeight="1" thickBot="1" thickTop="1">
      <c r="A13" s="68">
        <v>3</v>
      </c>
      <c r="B13" s="65" t="s">
        <v>184</v>
      </c>
      <c r="C13" s="66"/>
      <c r="D13" s="62">
        <f t="shared" si="0"/>
        <v>0</v>
      </c>
      <c r="E13" s="62"/>
      <c r="F13" s="61">
        <v>0</v>
      </c>
      <c r="G13" s="62"/>
      <c r="H13" s="62">
        <f t="shared" si="1"/>
        <v>0</v>
      </c>
      <c r="I13" s="62"/>
      <c r="J13" s="62">
        <f t="shared" si="2"/>
        <v>0</v>
      </c>
      <c r="K13" s="62"/>
      <c r="L13" s="62">
        <f t="shared" si="3"/>
        <v>0</v>
      </c>
      <c r="M13" s="67">
        <v>0</v>
      </c>
    </row>
    <row r="14" spans="1:13" ht="19.5" customHeight="1" thickBot="1" thickTop="1">
      <c r="A14" s="64">
        <v>4</v>
      </c>
      <c r="B14" s="65" t="s">
        <v>185</v>
      </c>
      <c r="C14" s="66"/>
      <c r="D14" s="62">
        <f t="shared" si="0"/>
        <v>0</v>
      </c>
      <c r="E14" s="62"/>
      <c r="F14" s="61">
        <v>0</v>
      </c>
      <c r="G14" s="62"/>
      <c r="H14" s="62">
        <f t="shared" si="1"/>
        <v>0</v>
      </c>
      <c r="I14" s="62"/>
      <c r="J14" s="62">
        <f t="shared" si="2"/>
        <v>0</v>
      </c>
      <c r="K14" s="62"/>
      <c r="L14" s="62">
        <f t="shared" si="3"/>
        <v>0</v>
      </c>
      <c r="M14" s="67">
        <v>0</v>
      </c>
    </row>
    <row r="15" spans="1:13" ht="19.5" customHeight="1" thickBot="1" thickTop="1">
      <c r="A15" s="68">
        <v>5</v>
      </c>
      <c r="B15" s="65" t="s">
        <v>186</v>
      </c>
      <c r="C15" s="66"/>
      <c r="D15" s="62">
        <f t="shared" si="0"/>
        <v>0</v>
      </c>
      <c r="E15" s="62">
        <v>0</v>
      </c>
      <c r="F15" s="61">
        <v>0</v>
      </c>
      <c r="G15" s="62">
        <v>0</v>
      </c>
      <c r="H15" s="62">
        <f t="shared" si="1"/>
        <v>0</v>
      </c>
      <c r="I15" s="62"/>
      <c r="J15" s="62">
        <f t="shared" si="2"/>
        <v>0</v>
      </c>
      <c r="K15" s="69"/>
      <c r="L15" s="62">
        <f t="shared" si="3"/>
        <v>0</v>
      </c>
      <c r="M15" s="67">
        <v>0</v>
      </c>
    </row>
    <row r="16" spans="1:13" ht="19.5" customHeight="1" thickBot="1" thickTop="1">
      <c r="A16" s="64">
        <v>6</v>
      </c>
      <c r="B16" s="65" t="s">
        <v>187</v>
      </c>
      <c r="C16" s="70"/>
      <c r="D16" s="62">
        <f t="shared" si="0"/>
        <v>0</v>
      </c>
      <c r="E16" s="62">
        <v>0</v>
      </c>
      <c r="F16" s="61">
        <v>0</v>
      </c>
      <c r="G16" s="62"/>
      <c r="H16" s="62">
        <f t="shared" si="1"/>
        <v>0</v>
      </c>
      <c r="I16" s="62"/>
      <c r="J16" s="62">
        <f t="shared" si="2"/>
        <v>0</v>
      </c>
      <c r="K16" s="62">
        <v>0</v>
      </c>
      <c r="L16" s="62">
        <f t="shared" si="3"/>
        <v>0</v>
      </c>
      <c r="M16" s="67">
        <v>0</v>
      </c>
    </row>
    <row r="17" spans="1:13" ht="19.5" customHeight="1" thickBot="1" thickTop="1">
      <c r="A17" s="68">
        <v>7</v>
      </c>
      <c r="B17" s="65" t="s">
        <v>188</v>
      </c>
      <c r="C17" s="66"/>
      <c r="D17" s="62">
        <f t="shared" si="0"/>
        <v>0</v>
      </c>
      <c r="E17" s="62">
        <v>0</v>
      </c>
      <c r="F17" s="61">
        <v>0</v>
      </c>
      <c r="G17" s="62"/>
      <c r="H17" s="62">
        <f t="shared" si="1"/>
        <v>0</v>
      </c>
      <c r="I17" s="62"/>
      <c r="J17" s="62">
        <f t="shared" si="2"/>
        <v>0</v>
      </c>
      <c r="K17" s="62">
        <v>0</v>
      </c>
      <c r="L17" s="62">
        <f t="shared" si="3"/>
        <v>0</v>
      </c>
      <c r="M17" s="67">
        <v>0</v>
      </c>
    </row>
    <row r="18" spans="1:13" ht="19.5" customHeight="1" thickBot="1" thickTop="1">
      <c r="A18" s="64">
        <v>8</v>
      </c>
      <c r="B18" s="65" t="s">
        <v>189</v>
      </c>
      <c r="C18" s="70"/>
      <c r="D18" s="62">
        <f t="shared" si="0"/>
        <v>0</v>
      </c>
      <c r="E18" s="62">
        <v>0</v>
      </c>
      <c r="F18" s="61">
        <v>0</v>
      </c>
      <c r="G18" s="62"/>
      <c r="H18" s="62">
        <f t="shared" si="1"/>
        <v>0</v>
      </c>
      <c r="I18" s="62"/>
      <c r="J18" s="62">
        <f t="shared" si="2"/>
        <v>0</v>
      </c>
      <c r="K18" s="62"/>
      <c r="L18" s="62">
        <f t="shared" si="3"/>
        <v>0</v>
      </c>
      <c r="M18" s="67">
        <v>0</v>
      </c>
    </row>
    <row r="19" spans="1:13" ht="19.5" customHeight="1" thickBot="1" thickTop="1">
      <c r="A19" s="68">
        <v>9</v>
      </c>
      <c r="B19" s="65" t="s">
        <v>190</v>
      </c>
      <c r="C19" s="66"/>
      <c r="D19" s="62">
        <f t="shared" si="0"/>
        <v>0</v>
      </c>
      <c r="E19" s="62">
        <v>0</v>
      </c>
      <c r="F19" s="61">
        <v>0</v>
      </c>
      <c r="G19" s="62"/>
      <c r="H19" s="62">
        <f t="shared" si="1"/>
        <v>0</v>
      </c>
      <c r="I19" s="62"/>
      <c r="J19" s="62">
        <f t="shared" si="2"/>
        <v>0</v>
      </c>
      <c r="K19" s="62">
        <v>0</v>
      </c>
      <c r="L19" s="62">
        <f t="shared" si="3"/>
        <v>0</v>
      </c>
      <c r="M19" s="67">
        <v>0</v>
      </c>
    </row>
    <row r="20" spans="1:13" ht="19.5" customHeight="1" thickBot="1" thickTop="1">
      <c r="A20" s="64">
        <v>10</v>
      </c>
      <c r="B20" s="65" t="s">
        <v>191</v>
      </c>
      <c r="C20" s="70"/>
      <c r="D20" s="62">
        <f t="shared" si="0"/>
        <v>0</v>
      </c>
      <c r="E20" s="62">
        <v>0</v>
      </c>
      <c r="F20" s="61">
        <v>0</v>
      </c>
      <c r="G20" s="62"/>
      <c r="H20" s="62">
        <f t="shared" si="1"/>
        <v>0</v>
      </c>
      <c r="I20" s="62"/>
      <c r="J20" s="62">
        <f>I20*0.2</f>
        <v>0</v>
      </c>
      <c r="K20" s="62"/>
      <c r="L20" s="62">
        <f>D20-H20-J20</f>
        <v>0</v>
      </c>
      <c r="M20" s="67"/>
    </row>
    <row r="21" spans="1:13" ht="19.5" customHeight="1" thickBot="1" thickTop="1">
      <c r="A21" s="68">
        <v>11</v>
      </c>
      <c r="B21" s="65" t="s">
        <v>192</v>
      </c>
      <c r="C21" s="70"/>
      <c r="D21" s="62">
        <f t="shared" si="0"/>
        <v>0</v>
      </c>
      <c r="E21" s="62">
        <v>0</v>
      </c>
      <c r="F21" s="61">
        <v>0</v>
      </c>
      <c r="G21" s="62"/>
      <c r="H21" s="62">
        <f t="shared" si="1"/>
        <v>0</v>
      </c>
      <c r="I21" s="62"/>
      <c r="J21" s="62">
        <f>I21*0.2</f>
        <v>0</v>
      </c>
      <c r="K21" s="62"/>
      <c r="L21" s="62">
        <f>D21-H21-J21</f>
        <v>0</v>
      </c>
      <c r="M21" s="67"/>
    </row>
    <row r="22" spans="1:13" ht="19.5" customHeight="1" thickTop="1">
      <c r="A22" s="64">
        <v>12</v>
      </c>
      <c r="B22" s="65" t="s">
        <v>193</v>
      </c>
      <c r="C22" s="66"/>
      <c r="D22" s="62">
        <f t="shared" si="0"/>
        <v>0</v>
      </c>
      <c r="E22" s="62">
        <v>0</v>
      </c>
      <c r="F22" s="61">
        <v>0</v>
      </c>
      <c r="G22" s="62"/>
      <c r="H22" s="62">
        <f t="shared" si="1"/>
        <v>0</v>
      </c>
      <c r="I22" s="62"/>
      <c r="J22" s="62">
        <v>0</v>
      </c>
      <c r="K22" s="62"/>
      <c r="L22" s="62">
        <f>D22-H22-J22</f>
        <v>0</v>
      </c>
      <c r="M22" s="67">
        <v>0</v>
      </c>
    </row>
    <row r="23" spans="1:13" ht="19.5" customHeight="1" thickBot="1">
      <c r="A23" s="71"/>
      <c r="B23" s="72" t="s">
        <v>129</v>
      </c>
      <c r="C23" s="73">
        <f aca="true" t="shared" si="4" ref="C23:M23">SUM(C11:C22)</f>
        <v>0</v>
      </c>
      <c r="D23" s="74">
        <f t="shared" si="4"/>
        <v>0</v>
      </c>
      <c r="E23" s="74">
        <f t="shared" si="4"/>
        <v>0</v>
      </c>
      <c r="F23" s="74">
        <f t="shared" si="4"/>
        <v>0</v>
      </c>
      <c r="G23" s="74">
        <f t="shared" si="4"/>
        <v>0</v>
      </c>
      <c r="H23" s="74">
        <f t="shared" si="4"/>
        <v>0</v>
      </c>
      <c r="I23" s="74">
        <f t="shared" si="4"/>
        <v>0</v>
      </c>
      <c r="J23" s="74">
        <f>SUM(J11:J22)</f>
        <v>0</v>
      </c>
      <c r="K23" s="74">
        <f t="shared" si="4"/>
        <v>0</v>
      </c>
      <c r="L23" s="74">
        <f t="shared" si="4"/>
        <v>0</v>
      </c>
      <c r="M23" s="75">
        <f t="shared" si="4"/>
        <v>0</v>
      </c>
    </row>
    <row r="24" ht="13.5" thickTop="1"/>
    <row r="26" spans="3:12" ht="12.75">
      <c r="C26" s="29"/>
      <c r="D26" s="29"/>
      <c r="E26" s="29"/>
      <c r="F26" s="29"/>
      <c r="G26" s="29"/>
      <c r="H26" s="29"/>
      <c r="I26" s="29"/>
      <c r="J26" s="29"/>
      <c r="K26" s="29"/>
      <c r="L26" s="33"/>
    </row>
    <row r="27" ht="12.75">
      <c r="L27" s="33"/>
    </row>
    <row r="28" ht="12.75">
      <c r="L28" s="33"/>
    </row>
    <row r="29" ht="12.75">
      <c r="L29" s="33"/>
    </row>
  </sheetData>
  <sheetProtection/>
  <mergeCells count="7">
    <mergeCell ref="A1:M1"/>
    <mergeCell ref="A4:M4"/>
    <mergeCell ref="C8:D8"/>
    <mergeCell ref="E8:F8"/>
    <mergeCell ref="G8:H8"/>
    <mergeCell ref="I8:J8"/>
    <mergeCell ref="K8:K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2011-03-17T10:52:04Z</cp:lastPrinted>
  <dcterms:created xsi:type="dcterms:W3CDTF">1996-10-14T23:33:28Z</dcterms:created>
  <dcterms:modified xsi:type="dcterms:W3CDTF">2011-07-25T08:29:07Z</dcterms:modified>
  <cp:category/>
  <cp:version/>
  <cp:contentType/>
  <cp:contentStatus/>
</cp:coreProperties>
</file>